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iannevanZanten\Documents\RZ Marketing Communicatie\Nij Geertgen\Ellesie\"/>
    </mc:Choice>
  </mc:AlternateContent>
  <xr:revisionPtr revIDLastSave="0" documentId="8_{0842E5D5-A80C-4239-90B4-60806A5395B3}" xr6:coauthVersionLast="47" xr6:coauthVersionMax="47" xr10:uidLastSave="{00000000-0000-0000-0000-000000000000}"/>
  <bookViews>
    <workbookView xWindow="-120" yWindow="-120" windowWidth="29040" windowHeight="15840" xr2:uid="{00000000-000D-0000-FFFF-FFFF00000000}"/>
  </bookViews>
  <sheets>
    <sheet name="polissen 2023" sheetId="5" r:id="rId1"/>
    <sheet name="wie hoort bij wie" sheetId="2" r:id="rId2"/>
  </sheets>
  <definedNames>
    <definedName name="_xlnm._FilterDatabase" localSheetId="0" hidden="1">'polissen 2023'!$B$13:$I$83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2" i="5" l="1"/>
  <c r="J81" i="5"/>
  <c r="J80" i="5"/>
  <c r="J79" i="5"/>
  <c r="J78" i="5"/>
  <c r="J77" i="5"/>
  <c r="J76" i="5"/>
  <c r="J75" i="5"/>
  <c r="J74" i="5"/>
  <c r="J73" i="5"/>
  <c r="J72" i="5"/>
  <c r="J71" i="5"/>
  <c r="J70" i="5"/>
  <c r="J69" i="5"/>
  <c r="J68" i="5"/>
  <c r="J67" i="5"/>
  <c r="J66" i="5"/>
  <c r="J65" i="5"/>
  <c r="J64" i="5"/>
  <c r="J63" i="5"/>
  <c r="J62" i="5"/>
  <c r="J61" i="5"/>
  <c r="J60" i="5"/>
  <c r="J59" i="5"/>
  <c r="G58" i="5"/>
  <c r="J58" i="5"/>
  <c r="G57" i="5"/>
  <c r="J57" i="5"/>
  <c r="J56" i="5"/>
  <c r="J55" i="5"/>
  <c r="J54" i="5"/>
  <c r="J53" i="5"/>
  <c r="J52" i="5"/>
  <c r="J51" i="5"/>
  <c r="J50" i="5"/>
  <c r="J49" i="5"/>
  <c r="J48" i="5"/>
  <c r="J47" i="5"/>
  <c r="J46" i="5"/>
  <c r="J45" i="5"/>
  <c r="J42" i="5"/>
  <c r="J41" i="5"/>
  <c r="J40" i="5"/>
  <c r="J39" i="5"/>
  <c r="J38" i="5"/>
  <c r="J37" i="5"/>
  <c r="J36" i="5"/>
  <c r="J35" i="5"/>
  <c r="J34" i="5"/>
  <c r="J33" i="5"/>
  <c r="J32" i="5"/>
  <c r="J31" i="5"/>
  <c r="J30" i="5"/>
  <c r="J29" i="5"/>
  <c r="J28" i="5"/>
  <c r="J27" i="5"/>
  <c r="J26" i="5"/>
  <c r="J25" i="5"/>
  <c r="J24" i="5"/>
  <c r="J23" i="5"/>
  <c r="J22" i="5"/>
  <c r="J21" i="5"/>
  <c r="J20" i="5"/>
  <c r="G16" i="5"/>
  <c r="J19" i="5"/>
  <c r="J18" i="5"/>
  <c r="J17" i="5"/>
  <c r="J16" i="5"/>
  <c r="J15" i="5"/>
  <c r="J14" i="5"/>
  <c r="J44" i="5"/>
  <c r="J43" i="5"/>
</calcChain>
</file>

<file path=xl/sharedStrings.xml><?xml version="1.0" encoding="utf-8"?>
<sst xmlns="http://schemas.openxmlformats.org/spreadsheetml/2006/main" count="321" uniqueCount="159">
  <si>
    <t>Aevitae</t>
  </si>
  <si>
    <t>Restitutie</t>
  </si>
  <si>
    <t>Anderzorg</t>
  </si>
  <si>
    <t>Bewuzt</t>
  </si>
  <si>
    <t>CZdirect</t>
  </si>
  <si>
    <t>DSW</t>
  </si>
  <si>
    <t>HEMA</t>
  </si>
  <si>
    <t>inTwente</t>
  </si>
  <si>
    <t>Just</t>
  </si>
  <si>
    <t>Menzis</t>
  </si>
  <si>
    <t>OHRA</t>
  </si>
  <si>
    <t>ONVZ</t>
  </si>
  <si>
    <t>Promovendum</t>
  </si>
  <si>
    <t>Salland</t>
  </si>
  <si>
    <t>Stad Holland</t>
  </si>
  <si>
    <t>VvAA</t>
  </si>
  <si>
    <t>Groep</t>
  </si>
  <si>
    <t>CZ groep</t>
  </si>
  <si>
    <t>VGZ groep</t>
  </si>
  <si>
    <t>Eno</t>
  </si>
  <si>
    <t>CZ zorgbewust</t>
  </si>
  <si>
    <t>CZ zorg opmaat</t>
  </si>
  <si>
    <t>CZ Zorgkeuze</t>
  </si>
  <si>
    <t>natura</t>
  </si>
  <si>
    <t>De Friesland Zelf bewust</t>
  </si>
  <si>
    <t>De Friesland Alles verzorgd</t>
  </si>
  <si>
    <t>Ditzo Goede Keuze</t>
  </si>
  <si>
    <t>Ditzo Vrije Keuze</t>
  </si>
  <si>
    <t>Interpolis zorg compact</t>
  </si>
  <si>
    <t>Interpolis Zorg actief</t>
  </si>
  <si>
    <t>IZA Ruime Keuze</t>
  </si>
  <si>
    <t>Menzis Basis Vrij</t>
  </si>
  <si>
    <t xml:space="preserve">Menzis Basis </t>
  </si>
  <si>
    <t>Menzis Basis voordelig</t>
  </si>
  <si>
    <t>Pro Life principe polis budget</t>
  </si>
  <si>
    <t>Pro Life principe polis</t>
  </si>
  <si>
    <t>Umc eigen keuze</t>
  </si>
  <si>
    <t>Umc Ruime keuze</t>
  </si>
  <si>
    <t>United Consumers (VGZ) Ruime keuze</t>
  </si>
  <si>
    <t>United Consumers (VGZ) Eigen keuze</t>
  </si>
  <si>
    <t>Unive zorg select</t>
  </si>
  <si>
    <t>Unive zorg geregeld</t>
  </si>
  <si>
    <t>Unive zorg vrij</t>
  </si>
  <si>
    <t>VGZ ruime keuze</t>
  </si>
  <si>
    <t>VGZ eigen keuze</t>
  </si>
  <si>
    <t>ZEKUR gewoon Zekur</t>
  </si>
  <si>
    <t>ZEKUR gewoon Zekur zorg vrij</t>
  </si>
  <si>
    <t>Zilverenkruis</t>
  </si>
  <si>
    <t>ZieZo Basis</t>
  </si>
  <si>
    <t>Zilveren Kruis basis budget</t>
  </si>
  <si>
    <t>Zilveren Kruis basis Zeker</t>
  </si>
  <si>
    <t>Zilveren Kruis Basis Exclusief</t>
  </si>
  <si>
    <t>Zorg Gemak</t>
  </si>
  <si>
    <t>Zorg Zeker polis</t>
  </si>
  <si>
    <t>Zorg Vrij polis</t>
  </si>
  <si>
    <t>goedkoopste</t>
  </si>
  <si>
    <t>duurste</t>
  </si>
  <si>
    <t>IZZ door VGZ  Bewuzt</t>
  </si>
  <si>
    <t>IZZ door VGZ (restitutie)</t>
  </si>
  <si>
    <t>70% vergoeding bij zorgaanbieders zonder contract</t>
  </si>
  <si>
    <t>100% vergoeding bij alle zorgaanbieders o.b.v. (redelijke) marktconforme tarieven</t>
  </si>
  <si>
    <t>IZZ door CZ Zorgbewustpolis</t>
  </si>
  <si>
    <t xml:space="preserve">IZZ door CZ Zorg-op-maatpolis (Natura) </t>
  </si>
  <si>
    <t xml:space="preserve">IZZ door CZ Zorgkeuzepolis </t>
  </si>
  <si>
    <t>75% vergoeding bij zorgaanbieders zonder contract</t>
  </si>
  <si>
    <t>60% van je nota vergoed, tot maximaal 60% van het tarief dat we hebben afgesproken met onze gecontracteerde zorgverleners.</t>
  </si>
  <si>
    <t>onduidelijk</t>
  </si>
  <si>
    <t>IZA Basis Keuze</t>
  </si>
  <si>
    <t>65% vergoeding bij zorgaanbieders zonder contract van het gemiddeld gecontracteerde tarief</t>
  </si>
  <si>
    <t>70% vergoeding bij zorgaanbieders zonder contract van het gemiddeld gecontracteerde tarief</t>
  </si>
  <si>
    <t>75% vergoed bij zorgverleners zonder contract</t>
  </si>
  <si>
    <t>70% vergoed bij zorgverleners zonder contract</t>
  </si>
  <si>
    <t>65% vergoed bij zorgverleners zonder contract</t>
  </si>
  <si>
    <t>100% vergoeding bij niet gecontracteerde verzekeraars</t>
  </si>
  <si>
    <t>75% van het gemiddeld gecontracteerde tarief</t>
  </si>
  <si>
    <t>75% vergoed van het gemiddeld gecontracteerd tarief.</t>
  </si>
  <si>
    <t>100% vergoeding</t>
  </si>
  <si>
    <t>80% vergoed van het gemiddeld gecontracteerd tarief bij zorgverleners zonder contract</t>
  </si>
  <si>
    <t>100% vergoeding van het marktconforme tarief</t>
  </si>
  <si>
    <t>70% van het gemiddeld gecontracteerd tarief vergoed bij overige zorgverleners zonder contract</t>
  </si>
  <si>
    <t>United Consumers (VGZ)Bewuste keuze</t>
  </si>
  <si>
    <t>80% max vergoeding van het gemiddeld gecontracteerde tarief bij niet-gecontracteerde zorgverleners</t>
  </si>
  <si>
    <t>75% max vergoeding van het gemiddeld gecontracteerde tarief bij niet-gecontracteerde zorgverleners</t>
  </si>
  <si>
    <t>70% tot 100% vergoeding voor ongecontracteerde zorg</t>
  </si>
  <si>
    <t>65% tot 100% vergoed.</t>
  </si>
  <si>
    <t>75% tot 100% vergoed.</t>
  </si>
  <si>
    <t>Jaaah</t>
  </si>
  <si>
    <t>75% maximaal</t>
  </si>
  <si>
    <t>VinkVink</t>
  </si>
  <si>
    <t>50% of meer</t>
  </si>
  <si>
    <t>75% max vergoed</t>
  </si>
  <si>
    <t>restitutie zorgverzekering</t>
  </si>
  <si>
    <t>natura zorgverzekering</t>
  </si>
  <si>
    <t>combinatie zorgverzekering</t>
  </si>
  <si>
    <t>Bij een restitutiepolis kies je zelf je arts en andere zorgverleners, zonder dat dit van invloed is op de vergoeding van zorg die je ontvangt.</t>
  </si>
  <si>
    <t>soort verzekering</t>
  </si>
  <si>
    <t>Invloed op de vergoedingen</t>
  </si>
  <si>
    <t>Hierbij geldt dat voor sommige zorgsoorten recht is op zorg (zoals bij een naturapolis) en voor andere zorgsoorten recht op vergoeding (zoals bij een restitutiepolis).</t>
  </si>
  <si>
    <t>Kies je zelf een arts of andere zorgverlener en de zorgverzekeraar heeft geen contract met die partij, dan betaal je een gedeelte van de rekening zelf.</t>
  </si>
  <si>
    <t>Beperkte keuze van arts en andere zorgverleners, veel bij betalen bij zorgverleners zonder contract</t>
  </si>
  <si>
    <t xml:space="preserve">70%  vergoed </t>
  </si>
  <si>
    <t>vergoeding niet gecontracteerd Med spec. Zorg *</t>
  </si>
  <si>
    <t>Premie 2022*</t>
  </si>
  <si>
    <t>Soort polis*</t>
  </si>
  <si>
    <t>Zorgpremie 2023 overzicht*</t>
  </si>
  <si>
    <t>premie 2023</t>
  </si>
  <si>
    <t>GZZ en V&amp;V restrictie</t>
  </si>
  <si>
    <t>ja</t>
  </si>
  <si>
    <t>combinatie</t>
  </si>
  <si>
    <t>budget</t>
  </si>
  <si>
    <t>VGZ Basis keuze</t>
  </si>
  <si>
    <t>ASR</t>
  </si>
  <si>
    <t>60% tot 100% vergoeding niet-gecontracteerde zorgaanbieders</t>
  </si>
  <si>
    <t>75% van het gemiddel  tarief.</t>
  </si>
  <si>
    <t>IZA Eigen keuze</t>
  </si>
  <si>
    <t>100% bij alle zorgverleners zonder contract obv gemiddeld gecontracteerde tarief</t>
  </si>
  <si>
    <t xml:space="preserve">ja </t>
  </si>
  <si>
    <t>Nationale-Nederlanden zorg vrij</t>
  </si>
  <si>
    <t>Nationale-Nederlanden natura</t>
  </si>
  <si>
    <t>70% zorgverleners zonder contract</t>
  </si>
  <si>
    <t>75% van gemiddeld gecontracteerde tarief</t>
  </si>
  <si>
    <t>ASR basis restitutie</t>
  </si>
  <si>
    <t>100% marktconforme tarief</t>
  </si>
  <si>
    <t>Budget polis</t>
  </si>
  <si>
    <t xml:space="preserve">Voor 17,80 per jaar maand of 213,60 per jaar extra heb je alle risico's van de zorg afgedekt. </t>
  </si>
  <si>
    <t>Zorgverzekeraar</t>
  </si>
  <si>
    <t>IZZ basisverzekering , Variant basis</t>
  </si>
  <si>
    <t xml:space="preserve">IZZ Basisverzekering, variant natura </t>
  </si>
  <si>
    <t>64% vergoeding in niet ziekenhuizen zonder contract</t>
  </si>
  <si>
    <t>56%  vergoeding in niet ziekenhuizen zonder contract</t>
  </si>
  <si>
    <t>48%  vergoeding in niet ziekenhuizen zonder contract</t>
  </si>
  <si>
    <t>64%  vergoeding in niet ziekenhuizen zonder contract</t>
  </si>
  <si>
    <t>48%   vergoeding in niet ziekenhuizen zonder contract</t>
  </si>
  <si>
    <t>56% vergoeding in niet ziekenhuizen zonder contract</t>
  </si>
  <si>
    <t>% stijging tov 2022</t>
  </si>
  <si>
    <t xml:space="preserve">Alle informatie is zo zorgvuldig mogelijk bijeen gebracht, maar er kunnen geen rechten aan ontleend worden. </t>
  </si>
  <si>
    <t>100% vergoeding gemiddeld gecontracteerd tarief</t>
  </si>
  <si>
    <t>Wat is vergoeding niet-gecontracteerde zorg?</t>
  </si>
  <si>
    <t>(Gemiddeld) gecontracteerd tarief</t>
  </si>
  <si>
    <t>Wat is het marktconforme tarief?</t>
  </si>
  <si>
    <t>FBTO basis</t>
  </si>
  <si>
    <t>FBTO basis plus</t>
  </si>
  <si>
    <t>FBTO bais vrij</t>
  </si>
  <si>
    <t xml:space="preserve">100%  vergoeding van het marktconforme tarief </t>
  </si>
  <si>
    <t>70% vergoed</t>
  </si>
  <si>
    <t>85% vergoed</t>
  </si>
  <si>
    <t>100% vergoeding van het marktconform tarief</t>
  </si>
  <si>
    <t>Zorgverzekering: vergoeding van niet-gecontracteerde zorg. Wanneer je naar een zorgverlener gaat waar jouw zorgverzekeraar geen contract mee heeft, krijg je de behandeling niet altijd (volledig) vergoed. De hoogte van het deel dat wel vergoed wordt, verschilt per zorgverzekeraar.</t>
  </si>
  <si>
    <t>Als de verzekeraar het heeft over het gemiddeld gecontracteerd tarief, dan gaat het over de gemiddelde prijs die al die gecontracteerde zorgverleners voor de betreffende behandeling in rekening brengen. Het gemiddeld gecontracteerd tarief wisselt dus per behandeling en per verzekeraar.</t>
  </si>
  <si>
    <t>Wat is het marktconform tarief? Het marktconform tarief is een bedrag dat in Nederland redelijk is voor een bepaalde behandeling. We kijken daarvoor naar wat zorgverleners in Nederland rekenen voor een bepaalde behandeling.</t>
  </si>
  <si>
    <t xml:space="preserve">100% vergoeding </t>
  </si>
  <si>
    <t>Door Intwente bepaalda tarieven (ongeveer 60 van marktconforme tarief)</t>
  </si>
  <si>
    <t>Door DSW bepaalde max tarieven (ongeveer 60% van het marktconforme tarief)</t>
  </si>
  <si>
    <t>Zoals hierboven omschreven (oranje) maar deze betalen wel 100% van het factuur bedrag. Misschien wel de beste keus.</t>
  </si>
  <si>
    <t>laagste prijs</t>
  </si>
  <si>
    <t>hoogste prijs</t>
  </si>
  <si>
    <t>Achmea</t>
  </si>
  <si>
    <t>Asr</t>
  </si>
  <si>
    <t>Zorg en Zekerheid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</si>
</sst>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0" x14ac:knownFonts="1">
    <font>
      <sz val="11"/>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sz val="10"/>
      <color rgb="FF05164C"/>
      <name val="Calibri"/>
      <family val="2"/>
      <scheme val="minor"/>
    </font>
    <font>
      <sz val="10"/>
      <name val="Calibri"/>
      <family val="2"/>
      <scheme val="minor"/>
    </font>
    <font>
      <u/>
      <sz val="10"/>
      <color theme="10"/>
      <name val="Calibri"/>
      <family val="2"/>
      <scheme val="minor"/>
    </font>
    <font>
      <i/>
      <sz val="10"/>
      <color theme="1"/>
      <name val="Calibri"/>
      <family val="2"/>
      <scheme val="minor"/>
    </font>
    <font>
      <sz val="10"/>
      <color rgb="FF202124"/>
      <name val="Calibri Light"/>
      <family val="2"/>
      <scheme val="major"/>
    </font>
    <font>
      <b/>
      <sz val="10"/>
      <color rgb="FF202124"/>
      <name val="Calibri Light"/>
      <family val="2"/>
      <scheme val="major"/>
    </font>
  </fonts>
  <fills count="8">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rgb="FF00B0F0"/>
        <bgColor indexed="64"/>
      </patternFill>
    </fill>
    <fill>
      <patternFill patternType="solid">
        <fgColor rgb="FFFF3300"/>
        <bgColor indexed="64"/>
      </patternFill>
    </fill>
    <fill>
      <patternFill patternType="solid">
        <fgColor theme="7" tint="0.39997558519241921"/>
        <bgColor indexed="64"/>
      </patternFill>
    </fill>
    <fill>
      <patternFill patternType="solid">
        <fgColor theme="4"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81">
    <xf numFmtId="0" fontId="0" fillId="0" borderId="0" xfId="0"/>
    <xf numFmtId="0" fontId="2" fillId="0" borderId="1" xfId="0" applyFont="1" applyBorder="1" applyAlignment="1">
      <alignment vertical="top"/>
    </xf>
    <xf numFmtId="0" fontId="2" fillId="0" borderId="1" xfId="0" applyFont="1" applyBorder="1" applyAlignment="1">
      <alignment vertical="top" wrapText="1"/>
    </xf>
    <xf numFmtId="0" fontId="3" fillId="0" borderId="1" xfId="0" applyFont="1" applyBorder="1"/>
    <xf numFmtId="0" fontId="3" fillId="0" borderId="1" xfId="0" applyFont="1" applyFill="1" applyBorder="1"/>
    <xf numFmtId="44" fontId="3" fillId="0" borderId="1" xfId="0" applyNumberFormat="1" applyFont="1" applyFill="1" applyBorder="1"/>
    <xf numFmtId="44" fontId="3" fillId="0" borderId="1" xfId="0" applyNumberFormat="1" applyFont="1" applyBorder="1"/>
    <xf numFmtId="9" fontId="3" fillId="0" borderId="1" xfId="0" applyNumberFormat="1" applyFont="1" applyBorder="1"/>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xf>
    <xf numFmtId="0" fontId="3" fillId="0" borderId="1" xfId="0" applyFont="1" applyBorder="1" applyAlignment="1">
      <alignment horizontal="center"/>
    </xf>
    <xf numFmtId="9" fontId="3" fillId="0" borderId="1" xfId="0" applyNumberFormat="1" applyFont="1" applyBorder="1" applyAlignment="1">
      <alignment wrapText="1"/>
    </xf>
    <xf numFmtId="0" fontId="3" fillId="0" borderId="2" xfId="0" applyFont="1" applyBorder="1"/>
    <xf numFmtId="0" fontId="3" fillId="0" borderId="0" xfId="0" applyFont="1" applyBorder="1"/>
    <xf numFmtId="44" fontId="3" fillId="0" borderId="3" xfId="0" applyNumberFormat="1" applyFont="1" applyBorder="1"/>
    <xf numFmtId="0" fontId="3" fillId="4" borderId="1" xfId="0" applyFont="1" applyFill="1" applyBorder="1"/>
    <xf numFmtId="0" fontId="3" fillId="4" borderId="1" xfId="0" applyFont="1" applyFill="1" applyBorder="1" applyAlignment="1">
      <alignment horizontal="center"/>
    </xf>
    <xf numFmtId="9" fontId="3" fillId="4" borderId="1" xfId="0" applyNumberFormat="1" applyFont="1" applyFill="1" applyBorder="1"/>
    <xf numFmtId="0" fontId="2" fillId="0" borderId="1" xfId="0" applyFont="1" applyBorder="1" applyAlignment="1">
      <alignment horizontal="center" vertical="center" wrapText="1"/>
    </xf>
    <xf numFmtId="44" fontId="4" fillId="3" borderId="1" xfId="0" applyNumberFormat="1" applyFont="1" applyFill="1" applyBorder="1" applyAlignment="1">
      <alignment vertical="center" wrapText="1"/>
    </xf>
    <xf numFmtId="0" fontId="3" fillId="0" borderId="0" xfId="0" applyFont="1"/>
    <xf numFmtId="0" fontId="2" fillId="0" borderId="1" xfId="0" applyFont="1" applyBorder="1"/>
    <xf numFmtId="44" fontId="3" fillId="0" borderId="1" xfId="0" applyNumberFormat="1" applyFont="1" applyBorder="1" applyAlignment="1">
      <alignment vertical="top"/>
    </xf>
    <xf numFmtId="0" fontId="3" fillId="0" borderId="1" xfId="0" applyFont="1" applyBorder="1" applyAlignment="1">
      <alignment vertical="top"/>
    </xf>
    <xf numFmtId="44" fontId="3" fillId="0" borderId="3" xfId="0" applyNumberFormat="1" applyFont="1" applyFill="1" applyBorder="1"/>
    <xf numFmtId="44" fontId="3" fillId="0" borderId="6" xfId="0" applyNumberFormat="1" applyFont="1" applyBorder="1"/>
    <xf numFmtId="44" fontId="3" fillId="0" borderId="7" xfId="0" applyNumberFormat="1" applyFont="1" applyBorder="1"/>
    <xf numFmtId="9" fontId="3" fillId="0" borderId="1" xfId="0" applyNumberFormat="1" applyFont="1" applyFill="1" applyBorder="1"/>
    <xf numFmtId="0" fontId="2" fillId="0" borderId="1" xfId="0" applyFont="1" applyBorder="1" applyAlignment="1">
      <alignment horizontal="center" vertical="top"/>
    </xf>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0" borderId="1" xfId="0" applyFont="1" applyBorder="1" applyAlignment="1">
      <alignment horizontal="center"/>
    </xf>
    <xf numFmtId="0" fontId="2" fillId="0" borderId="0" xfId="0" applyFont="1" applyAlignment="1">
      <alignment vertical="center"/>
    </xf>
    <xf numFmtId="0" fontId="2" fillId="0" borderId="0" xfId="0" applyFont="1" applyAlignment="1">
      <alignment horizontal="center"/>
    </xf>
    <xf numFmtId="0" fontId="3" fillId="0" borderId="0" xfId="0" applyFont="1" applyAlignment="1">
      <alignment horizontal="center" vertical="center"/>
    </xf>
    <xf numFmtId="0" fontId="3" fillId="0" borderId="1" xfId="0" applyFont="1" applyBorder="1" applyAlignment="1">
      <alignment vertical="top" wrapText="1"/>
    </xf>
    <xf numFmtId="44" fontId="2" fillId="0" borderId="1" xfId="0" applyNumberFormat="1" applyFont="1" applyBorder="1" applyAlignment="1">
      <alignment horizontal="center" vertical="top"/>
    </xf>
    <xf numFmtId="44" fontId="3" fillId="0" borderId="1" xfId="0" applyNumberFormat="1" applyFont="1" applyBorder="1" applyAlignment="1">
      <alignment horizontal="center" vertical="center"/>
    </xf>
    <xf numFmtId="0" fontId="3" fillId="0" borderId="0" xfId="0" applyFont="1" applyAlignment="1">
      <alignment vertical="top"/>
    </xf>
    <xf numFmtId="2" fontId="3" fillId="0" borderId="1" xfId="0" applyNumberFormat="1" applyFont="1" applyBorder="1" applyAlignment="1">
      <alignment vertical="top"/>
    </xf>
    <xf numFmtId="0" fontId="2" fillId="0" borderId="0" xfId="0" applyFont="1" applyAlignment="1">
      <alignment vertical="top"/>
    </xf>
    <xf numFmtId="44" fontId="2" fillId="0" borderId="0" xfId="0" applyNumberFormat="1" applyFont="1" applyAlignment="1">
      <alignment vertical="top"/>
    </xf>
    <xf numFmtId="44" fontId="3" fillId="0" borderId="0" xfId="0" applyNumberFormat="1" applyFont="1" applyAlignment="1">
      <alignment vertical="top"/>
    </xf>
    <xf numFmtId="0" fontId="6" fillId="0" borderId="0" xfId="1" applyFont="1"/>
    <xf numFmtId="10" fontId="3" fillId="0" borderId="1" xfId="0" applyNumberFormat="1" applyFont="1" applyBorder="1"/>
    <xf numFmtId="44" fontId="3" fillId="0" borderId="4" xfId="0" applyNumberFormat="1" applyFont="1" applyBorder="1"/>
    <xf numFmtId="44" fontId="3" fillId="0" borderId="5" xfId="0" applyNumberFormat="1" applyFont="1" applyBorder="1"/>
    <xf numFmtId="0" fontId="3" fillId="0" borderId="0" xfId="0" applyFont="1" applyFill="1"/>
    <xf numFmtId="0" fontId="2" fillId="0" borderId="0" xfId="0" applyFont="1"/>
    <xf numFmtId="0" fontId="6" fillId="0" borderId="0" xfId="1" applyFont="1" applyAlignment="1">
      <alignment horizontal="left" vertical="center" indent="1"/>
    </xf>
    <xf numFmtId="0" fontId="3" fillId="0" borderId="0" xfId="0" applyFont="1" applyAlignment="1">
      <alignment horizontal="left" vertical="center" indent="1"/>
    </xf>
    <xf numFmtId="0" fontId="7" fillId="0" borderId="0" xfId="0" applyFont="1"/>
    <xf numFmtId="0" fontId="2" fillId="0" borderId="3" xfId="0" applyFont="1" applyBorder="1" applyAlignment="1">
      <alignment vertical="top"/>
    </xf>
    <xf numFmtId="44" fontId="4" fillId="0" borderId="1" xfId="0" applyNumberFormat="1" applyFont="1" applyFill="1" applyBorder="1" applyAlignment="1">
      <alignment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5" fillId="0" borderId="1" xfId="0" applyFont="1" applyFill="1" applyBorder="1"/>
    <xf numFmtId="0" fontId="2" fillId="4" borderId="1" xfId="0" applyFont="1" applyFill="1" applyBorder="1" applyAlignment="1">
      <alignment horizontal="center"/>
    </xf>
    <xf numFmtId="0" fontId="2" fillId="7" borderId="1" xfId="0" applyFont="1" applyFill="1" applyBorder="1" applyAlignment="1">
      <alignment vertical="top"/>
    </xf>
    <xf numFmtId="0" fontId="3" fillId="7" borderId="1" xfId="0" applyFont="1" applyFill="1" applyBorder="1" applyAlignment="1">
      <alignment vertical="top" wrapText="1"/>
    </xf>
    <xf numFmtId="44" fontId="2" fillId="7" borderId="1" xfId="0" applyNumberFormat="1" applyFont="1" applyFill="1" applyBorder="1" applyAlignment="1">
      <alignment horizontal="center" vertical="top"/>
    </xf>
    <xf numFmtId="44" fontId="3" fillId="7" borderId="1" xfId="0" applyNumberFormat="1" applyFont="1" applyFill="1" applyBorder="1" applyAlignment="1">
      <alignment horizontal="center" vertical="center"/>
    </xf>
    <xf numFmtId="2" fontId="3" fillId="7" borderId="1" xfId="0" applyNumberFormat="1" applyFont="1" applyFill="1" applyBorder="1" applyAlignment="1">
      <alignment vertical="top"/>
    </xf>
    <xf numFmtId="44" fontId="3" fillId="7" borderId="1" xfId="0" applyNumberFormat="1" applyFont="1" applyFill="1" applyBorder="1" applyAlignment="1">
      <alignment vertical="top"/>
    </xf>
    <xf numFmtId="44" fontId="3" fillId="4" borderId="1" xfId="0" applyNumberFormat="1" applyFont="1" applyFill="1" applyBorder="1"/>
    <xf numFmtId="44" fontId="3" fillId="4" borderId="3" xfId="0" applyNumberFormat="1" applyFont="1" applyFill="1" applyBorder="1"/>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44" fontId="3" fillId="0" borderId="0" xfId="0" applyNumberFormat="1" applyFont="1" applyBorder="1"/>
    <xf numFmtId="0" fontId="2" fillId="0" borderId="0" xfId="0" applyFont="1" applyBorder="1"/>
    <xf numFmtId="0" fontId="2" fillId="0" borderId="0" xfId="0" applyFont="1" applyBorder="1" applyAlignment="1">
      <alignment horizontal="center"/>
    </xf>
    <xf numFmtId="0" fontId="3" fillId="0" borderId="0" xfId="0" applyFont="1" applyBorder="1" applyAlignment="1">
      <alignment horizontal="center" vertical="center"/>
    </xf>
    <xf numFmtId="9" fontId="3" fillId="0" borderId="1" xfId="0" applyNumberFormat="1" applyFont="1" applyBorder="1" applyAlignment="1">
      <alignment horizontal="left"/>
    </xf>
    <xf numFmtId="0" fontId="9" fillId="0" borderId="1"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wrapText="1"/>
    </xf>
  </cellXfs>
  <cellStyles count="2">
    <cellStyle name="Hyperlink" xfId="1" builtinId="8"/>
    <cellStyle name="Standaard" xfId="0" builtinId="0"/>
  </cellStyles>
  <dxfs count="1">
    <dxf>
      <fill>
        <patternFill patternType="solid">
          <fgColor rgb="FF92D050"/>
          <bgColor rgb="FF000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hon.ch/HONcode/Conduct.html?HONConduct959936" TargetMode="External"/><Relationship Id="rId1" Type="http://schemas.openxmlformats.org/officeDocument/2006/relationships/hyperlink" Target="https://www.zorgwijzer.n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304800</xdr:colOff>
      <xdr:row>1</xdr:row>
      <xdr:rowOff>115033</xdr:rowOff>
    </xdr:to>
    <xdr:sp macro="" textlink="">
      <xdr:nvSpPr>
        <xdr:cNvPr id="2" name="AutoShape 12" descr="https://www.zorgwijzer.nl/wp-content/themes/zorgwijzer/images/logo.svg">
          <a:hlinkClick xmlns:r="http://schemas.openxmlformats.org/officeDocument/2006/relationships" r:id="rId1"/>
          <a:extLst>
            <a:ext uri="{FF2B5EF4-FFF2-40B4-BE49-F238E27FC236}">
              <a16:creationId xmlns:a16="http://schemas.microsoft.com/office/drawing/2014/main" id="{7DABCFDF-5A56-46D9-9CF6-3EDDEA3B09A4}"/>
            </a:ext>
          </a:extLst>
        </xdr:cNvPr>
        <xdr:cNvSpPr>
          <a:spLocks noChangeAspect="1" noChangeArrowheads="1"/>
        </xdr:cNvSpPr>
      </xdr:nvSpPr>
      <xdr:spPr bwMode="auto">
        <a:xfrm>
          <a:off x="1390650" y="0"/>
          <a:ext cx="304800" cy="305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xdr:row>
      <xdr:rowOff>115033</xdr:rowOff>
    </xdr:to>
    <xdr:sp macro="" textlink="">
      <xdr:nvSpPr>
        <xdr:cNvPr id="3" name="AutoShape 13" descr="https://www.zorgwijzer.nl/wp-content/themes/zorgwijzer/images/logo.svg">
          <a:extLst>
            <a:ext uri="{FF2B5EF4-FFF2-40B4-BE49-F238E27FC236}">
              <a16:creationId xmlns:a16="http://schemas.microsoft.com/office/drawing/2014/main" id="{57FE049E-2946-4539-A6E5-8B28E285B2DF}"/>
            </a:ext>
          </a:extLst>
        </xdr:cNvPr>
        <xdr:cNvSpPr>
          <a:spLocks noChangeAspect="1" noChangeArrowheads="1"/>
        </xdr:cNvSpPr>
      </xdr:nvSpPr>
      <xdr:spPr bwMode="auto">
        <a:xfrm>
          <a:off x="1390650" y="0"/>
          <a:ext cx="304800" cy="305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102</xdr:row>
      <xdr:rowOff>0</xdr:rowOff>
    </xdr:from>
    <xdr:to>
      <xdr:col>2</xdr:col>
      <xdr:colOff>304800</xdr:colOff>
      <xdr:row>103</xdr:row>
      <xdr:rowOff>143607</xdr:rowOff>
    </xdr:to>
    <xdr:sp macro="" textlink="">
      <xdr:nvSpPr>
        <xdr:cNvPr id="4" name="AutoShape 17" descr="data:image/svg+xml,%3Csvg%20xmlns='http://www.w3.org/2000/svg'%20viewBox='0%200%200%200'%3E%3C/svg%3E">
          <a:extLst>
            <a:ext uri="{FF2B5EF4-FFF2-40B4-BE49-F238E27FC236}">
              <a16:creationId xmlns:a16="http://schemas.microsoft.com/office/drawing/2014/main" id="{D6E99DEF-43FD-4581-9269-34F97B1E4BA2}"/>
            </a:ext>
          </a:extLst>
        </xdr:cNvPr>
        <xdr:cNvSpPr>
          <a:spLocks noChangeAspect="1" noChangeArrowheads="1"/>
        </xdr:cNvSpPr>
      </xdr:nvSpPr>
      <xdr:spPr bwMode="auto">
        <a:xfrm>
          <a:off x="1390650" y="19097625"/>
          <a:ext cx="304800" cy="3055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106</xdr:row>
      <xdr:rowOff>0</xdr:rowOff>
    </xdr:from>
    <xdr:to>
      <xdr:col>2</xdr:col>
      <xdr:colOff>304800</xdr:colOff>
      <xdr:row>107</xdr:row>
      <xdr:rowOff>115033</xdr:rowOff>
    </xdr:to>
    <xdr:sp macro="" textlink="">
      <xdr:nvSpPr>
        <xdr:cNvPr id="5" name="AutoShape 18" descr="data:image/svg+xml,%3Csvg%20xmlns='http://www.w3.org/2000/svg'%20viewBox='0%200%200%200'%3E%3C/svg%3E">
          <a:hlinkClick xmlns:r="http://schemas.openxmlformats.org/officeDocument/2006/relationships" r:id="rId2" tgtFrame="_blank"/>
          <a:extLst>
            <a:ext uri="{FF2B5EF4-FFF2-40B4-BE49-F238E27FC236}">
              <a16:creationId xmlns:a16="http://schemas.microsoft.com/office/drawing/2014/main" id="{9927FFFA-E73F-4342-8453-04D66473FC9A}"/>
            </a:ext>
          </a:extLst>
        </xdr:cNvPr>
        <xdr:cNvSpPr>
          <a:spLocks noChangeAspect="1" noChangeArrowheads="1"/>
        </xdr:cNvSpPr>
      </xdr:nvSpPr>
      <xdr:spPr bwMode="auto">
        <a:xfrm>
          <a:off x="1390650" y="19745325"/>
          <a:ext cx="304800" cy="305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312964</xdr:colOff>
      <xdr:row>1</xdr:row>
      <xdr:rowOff>68036</xdr:rowOff>
    </xdr:from>
    <xdr:to>
      <xdr:col>24</xdr:col>
      <xdr:colOff>165329</xdr:colOff>
      <xdr:row>46</xdr:row>
      <xdr:rowOff>95250</xdr:rowOff>
    </xdr:to>
    <xdr:pic>
      <xdr:nvPicPr>
        <xdr:cNvPr id="5" name="Afbeelding 4">
          <a:extLst>
            <a:ext uri="{FF2B5EF4-FFF2-40B4-BE49-F238E27FC236}">
              <a16:creationId xmlns:a16="http://schemas.microsoft.com/office/drawing/2014/main" id="{0C2A262D-2D0E-1D70-B7E3-CE8E7E119BFF}"/>
            </a:ext>
          </a:extLst>
        </xdr:cNvPr>
        <xdr:cNvPicPr>
          <a:picLocks noChangeAspect="1"/>
        </xdr:cNvPicPr>
      </xdr:nvPicPr>
      <xdr:blipFill>
        <a:blip xmlns:r="http://schemas.openxmlformats.org/officeDocument/2006/relationships" r:embed="rId1"/>
        <a:stretch>
          <a:fillRect/>
        </a:stretch>
      </xdr:blipFill>
      <xdr:spPr>
        <a:xfrm>
          <a:off x="312964" y="258536"/>
          <a:ext cx="14548079" cy="8599714"/>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9CBA4-7092-445E-B2D5-5D811110F4B7}">
  <dimension ref="A1:M111"/>
  <sheetViews>
    <sheetView tabSelected="1" topLeftCell="A6" workbookViewId="0">
      <pane ySplit="8" topLeftCell="A71" activePane="bottomLeft" state="frozen"/>
      <selection activeCell="A6" sqref="A6"/>
      <selection pane="bottomLeft" activeCell="B42" sqref="B42"/>
    </sheetView>
  </sheetViews>
  <sheetFormatPr defaultRowHeight="12.75" x14ac:dyDescent="0.2"/>
  <cols>
    <col min="1" max="1" width="4" style="22" customWidth="1"/>
    <col min="2" max="2" width="14.85546875" style="22" customWidth="1"/>
    <col min="3" max="3" width="34.85546875" style="22" customWidth="1"/>
    <col min="4" max="4" width="81.7109375" style="22" customWidth="1"/>
    <col min="5" max="5" width="14.7109375" style="35" bestFit="1" customWidth="1"/>
    <col min="6" max="6" width="10.7109375" style="36" customWidth="1"/>
    <col min="7" max="7" width="7.5703125" style="22" hidden="1" customWidth="1"/>
    <col min="8" max="8" width="0.85546875" style="22" customWidth="1"/>
    <col min="9" max="9" width="10.85546875" style="22" customWidth="1"/>
    <col min="10" max="10" width="14.7109375" style="22" hidden="1" customWidth="1"/>
    <col min="11" max="11" width="10.42578125" style="22" bestFit="1" customWidth="1"/>
    <col min="12" max="12" width="56.5703125" style="22" customWidth="1"/>
    <col min="13" max="13" width="13.140625" style="22" bestFit="1" customWidth="1"/>
    <col min="14" max="14" width="8.140625" style="22" bestFit="1" customWidth="1"/>
    <col min="15" max="16384" width="9.140625" style="22"/>
  </cols>
  <sheetData>
    <row r="1" spans="2:13" x14ac:dyDescent="0.2">
      <c r="C1" s="34" t="s">
        <v>104</v>
      </c>
      <c r="D1" s="34"/>
    </row>
    <row r="2" spans="2:13" x14ac:dyDescent="0.2">
      <c r="C2" s="22" t="s">
        <v>124</v>
      </c>
    </row>
    <row r="5" spans="2:13" x14ac:dyDescent="0.2">
      <c r="B5" s="3"/>
      <c r="C5" s="23" t="s">
        <v>95</v>
      </c>
      <c r="D5" s="23" t="s">
        <v>96</v>
      </c>
      <c r="E5" s="33" t="s">
        <v>55</v>
      </c>
      <c r="F5" s="10"/>
      <c r="G5" s="23"/>
      <c r="H5" s="23"/>
      <c r="I5" s="23" t="s">
        <v>56</v>
      </c>
    </row>
    <row r="6" spans="2:13" x14ac:dyDescent="0.2">
      <c r="B6" s="3"/>
      <c r="C6" s="23"/>
      <c r="D6" s="23"/>
      <c r="E6" s="33" t="s">
        <v>154</v>
      </c>
      <c r="F6" s="10"/>
      <c r="G6" s="23"/>
      <c r="H6" s="23"/>
      <c r="I6" s="23" t="s">
        <v>155</v>
      </c>
    </row>
    <row r="7" spans="2:13" s="40" customFormat="1" ht="25.5" x14ac:dyDescent="0.25">
      <c r="B7" s="1"/>
      <c r="C7" s="70" t="s">
        <v>91</v>
      </c>
      <c r="D7" s="37" t="s">
        <v>94</v>
      </c>
      <c r="E7" s="38">
        <v>140.75</v>
      </c>
      <c r="F7" s="39"/>
      <c r="G7" s="25"/>
      <c r="H7" s="25"/>
      <c r="I7" s="24">
        <v>156.5</v>
      </c>
    </row>
    <row r="8" spans="2:13" s="40" customFormat="1" ht="25.5" x14ac:dyDescent="0.25">
      <c r="B8" s="1"/>
      <c r="C8" s="56" t="s">
        <v>92</v>
      </c>
      <c r="D8" s="37" t="s">
        <v>98</v>
      </c>
      <c r="E8" s="38">
        <v>127.95</v>
      </c>
      <c r="F8" s="39"/>
      <c r="G8" s="41"/>
      <c r="H8" s="41"/>
      <c r="I8" s="24">
        <v>147.44999999999999</v>
      </c>
      <c r="K8" s="42"/>
      <c r="L8" s="42"/>
    </row>
    <row r="9" spans="2:13" s="40" customFormat="1" ht="21.75" customHeight="1" x14ac:dyDescent="0.25">
      <c r="B9" s="1"/>
      <c r="C9" s="57" t="s">
        <v>123</v>
      </c>
      <c r="D9" s="37" t="s">
        <v>99</v>
      </c>
      <c r="E9" s="38">
        <v>122.95</v>
      </c>
      <c r="F9" s="39"/>
      <c r="G9" s="41"/>
      <c r="H9" s="41"/>
      <c r="I9" s="24">
        <v>131.94999999999999</v>
      </c>
      <c r="K9" s="42"/>
      <c r="L9" s="43"/>
      <c r="M9" s="44"/>
    </row>
    <row r="10" spans="2:13" s="40" customFormat="1" ht="25.5" x14ac:dyDescent="0.25">
      <c r="B10" s="1"/>
      <c r="C10" s="58" t="s">
        <v>93</v>
      </c>
      <c r="D10" s="37" t="s">
        <v>97</v>
      </c>
      <c r="E10" s="38">
        <v>134.75</v>
      </c>
      <c r="F10" s="39"/>
      <c r="G10" s="41"/>
      <c r="H10" s="41"/>
      <c r="I10" s="24">
        <v>155.12</v>
      </c>
      <c r="K10" s="42"/>
      <c r="L10" s="42"/>
    </row>
    <row r="11" spans="2:13" s="40" customFormat="1" ht="37.5" customHeight="1" x14ac:dyDescent="0.25">
      <c r="B11" s="1"/>
      <c r="C11" s="71" t="s">
        <v>93</v>
      </c>
      <c r="D11" s="37" t="s">
        <v>153</v>
      </c>
      <c r="E11" s="38">
        <v>137.44999999999999</v>
      </c>
      <c r="F11" s="39"/>
      <c r="G11" s="41"/>
      <c r="H11" s="41"/>
      <c r="I11" s="24">
        <v>142.5</v>
      </c>
      <c r="K11" s="42"/>
      <c r="L11" s="42"/>
    </row>
    <row r="12" spans="2:13" s="40" customFormat="1" ht="6" customHeight="1" x14ac:dyDescent="0.25">
      <c r="B12" s="61"/>
      <c r="C12" s="61"/>
      <c r="D12" s="62"/>
      <c r="E12" s="63"/>
      <c r="F12" s="64"/>
      <c r="G12" s="65"/>
      <c r="H12" s="65"/>
      <c r="I12" s="66"/>
      <c r="K12" s="42"/>
      <c r="L12" s="42"/>
    </row>
    <row r="13" spans="2:13" s="40" customFormat="1" ht="25.5" x14ac:dyDescent="0.2">
      <c r="B13" s="1" t="s">
        <v>16</v>
      </c>
      <c r="C13" s="1" t="s">
        <v>125</v>
      </c>
      <c r="D13" s="2" t="s">
        <v>101</v>
      </c>
      <c r="E13" s="30" t="s">
        <v>103</v>
      </c>
      <c r="F13" s="20" t="s">
        <v>106</v>
      </c>
      <c r="G13" s="1" t="s">
        <v>102</v>
      </c>
      <c r="H13" s="54"/>
      <c r="I13" s="2" t="s">
        <v>105</v>
      </c>
      <c r="J13" s="2" t="s">
        <v>134</v>
      </c>
      <c r="L13" s="45"/>
    </row>
    <row r="14" spans="2:13" s="40" customFormat="1" x14ac:dyDescent="0.2">
      <c r="B14" s="3" t="s">
        <v>5</v>
      </c>
      <c r="C14" s="4" t="s">
        <v>14</v>
      </c>
      <c r="D14" s="3" t="s">
        <v>76</v>
      </c>
      <c r="E14" s="69" t="s">
        <v>1</v>
      </c>
      <c r="F14" s="12" t="s">
        <v>107</v>
      </c>
      <c r="G14" s="6">
        <v>133</v>
      </c>
      <c r="H14" s="16"/>
      <c r="I14" s="5">
        <v>140.75</v>
      </c>
      <c r="J14" s="46">
        <f>(I14-G14)/G14</f>
        <v>5.827067669172932E-2</v>
      </c>
      <c r="L14" s="45"/>
    </row>
    <row r="15" spans="2:13" x14ac:dyDescent="0.2">
      <c r="B15" s="3" t="s">
        <v>17</v>
      </c>
      <c r="C15" s="4" t="s">
        <v>22</v>
      </c>
      <c r="D15" s="3" t="s">
        <v>76</v>
      </c>
      <c r="E15" s="69" t="s">
        <v>1</v>
      </c>
      <c r="F15" s="12"/>
      <c r="G15" s="5">
        <v>145.25</v>
      </c>
      <c r="H15" s="26"/>
      <c r="I15" s="5">
        <v>149</v>
      </c>
      <c r="J15" s="46">
        <f t="shared" ref="J15:J76" si="0">(I15-G15)/G15</f>
        <v>2.5817555938037865E-2</v>
      </c>
    </row>
    <row r="16" spans="2:13" x14ac:dyDescent="0.2">
      <c r="B16" s="4" t="s">
        <v>17</v>
      </c>
      <c r="C16" s="4" t="s">
        <v>63</v>
      </c>
      <c r="D16" s="4" t="s">
        <v>150</v>
      </c>
      <c r="E16" s="69" t="s">
        <v>1</v>
      </c>
      <c r="F16" s="11" t="s">
        <v>107</v>
      </c>
      <c r="G16" s="5">
        <f>137.99*1.05</f>
        <v>144.88950000000003</v>
      </c>
      <c r="H16" s="26"/>
      <c r="I16" s="5">
        <v>149</v>
      </c>
      <c r="J16" s="46">
        <f t="shared" si="0"/>
        <v>2.8369895679120797E-2</v>
      </c>
    </row>
    <row r="17" spans="2:10" x14ac:dyDescent="0.2">
      <c r="B17" s="3" t="s">
        <v>0</v>
      </c>
      <c r="C17" s="4" t="s">
        <v>0</v>
      </c>
      <c r="D17" s="15" t="s">
        <v>78</v>
      </c>
      <c r="E17" s="69" t="s">
        <v>1</v>
      </c>
      <c r="F17" s="11"/>
      <c r="G17" s="5">
        <v>141.94999999999999</v>
      </c>
      <c r="H17" s="26"/>
      <c r="I17" s="5">
        <v>149.94999999999999</v>
      </c>
      <c r="J17" s="46">
        <f t="shared" si="0"/>
        <v>5.6357872490313494E-2</v>
      </c>
    </row>
    <row r="18" spans="2:10" x14ac:dyDescent="0.2">
      <c r="B18" s="3" t="s">
        <v>9</v>
      </c>
      <c r="C18" s="4" t="s">
        <v>31</v>
      </c>
      <c r="D18" s="3" t="s">
        <v>76</v>
      </c>
      <c r="E18" s="69" t="s">
        <v>1</v>
      </c>
      <c r="F18" s="12"/>
      <c r="G18" s="6">
        <v>143.75</v>
      </c>
      <c r="H18" s="16"/>
      <c r="I18" s="5">
        <v>152.75</v>
      </c>
      <c r="J18" s="46">
        <f t="shared" si="0"/>
        <v>6.2608695652173918E-2</v>
      </c>
    </row>
    <row r="19" spans="2:10" x14ac:dyDescent="0.2">
      <c r="B19" s="3" t="s">
        <v>156</v>
      </c>
      <c r="C19" s="4" t="s">
        <v>51</v>
      </c>
      <c r="D19" s="3" t="s">
        <v>76</v>
      </c>
      <c r="E19" s="69" t="s">
        <v>1</v>
      </c>
      <c r="F19" s="11"/>
      <c r="G19" s="6">
        <v>152.75</v>
      </c>
      <c r="H19" s="16"/>
      <c r="I19" s="55">
        <v>152.75</v>
      </c>
      <c r="J19" s="46">
        <f t="shared" si="0"/>
        <v>0</v>
      </c>
    </row>
    <row r="20" spans="2:10" x14ac:dyDescent="0.2">
      <c r="B20" s="3" t="s">
        <v>111</v>
      </c>
      <c r="C20" s="4" t="s">
        <v>121</v>
      </c>
      <c r="D20" s="3" t="s">
        <v>76</v>
      </c>
      <c r="E20" s="69" t="s">
        <v>1</v>
      </c>
      <c r="F20" s="11"/>
      <c r="G20" s="5">
        <v>152.9</v>
      </c>
      <c r="H20" s="26"/>
      <c r="I20" s="5">
        <v>156.5</v>
      </c>
      <c r="J20" s="46">
        <f t="shared" si="0"/>
        <v>2.3544800523217752E-2</v>
      </c>
    </row>
    <row r="21" spans="2:10" x14ac:dyDescent="0.2">
      <c r="B21" s="17" t="s">
        <v>17</v>
      </c>
      <c r="C21" s="17" t="s">
        <v>10</v>
      </c>
      <c r="D21" s="19" t="s">
        <v>76</v>
      </c>
      <c r="E21" s="60" t="s">
        <v>108</v>
      </c>
      <c r="F21" s="18" t="s">
        <v>107</v>
      </c>
      <c r="G21" s="67">
        <v>129.44999999999999</v>
      </c>
      <c r="H21" s="68"/>
      <c r="I21" s="67">
        <v>135.94999999999999</v>
      </c>
      <c r="J21" s="46">
        <f t="shared" si="0"/>
        <v>5.0212437234453462E-2</v>
      </c>
    </row>
    <row r="22" spans="2:10" x14ac:dyDescent="0.2">
      <c r="B22" s="17" t="s">
        <v>17</v>
      </c>
      <c r="C22" s="17" t="s">
        <v>117</v>
      </c>
      <c r="D22" s="17" t="s">
        <v>76</v>
      </c>
      <c r="E22" s="60" t="s">
        <v>108</v>
      </c>
      <c r="F22" s="18" t="s">
        <v>107</v>
      </c>
      <c r="G22" s="67">
        <v>132.15</v>
      </c>
      <c r="H22" s="68"/>
      <c r="I22" s="67">
        <v>137.44999999999999</v>
      </c>
      <c r="J22" s="46">
        <f t="shared" si="0"/>
        <v>4.0105940219447467E-2</v>
      </c>
    </row>
    <row r="23" spans="2:10" x14ac:dyDescent="0.2">
      <c r="B23" s="4" t="s">
        <v>156</v>
      </c>
      <c r="C23" s="59" t="s">
        <v>142</v>
      </c>
      <c r="D23" s="4" t="s">
        <v>150</v>
      </c>
      <c r="E23" s="60" t="s">
        <v>108</v>
      </c>
      <c r="F23" s="8" t="s">
        <v>107</v>
      </c>
      <c r="G23" s="5">
        <v>132.94999999999999</v>
      </c>
      <c r="H23" s="26"/>
      <c r="I23" s="5">
        <v>141.94999999999999</v>
      </c>
      <c r="J23" s="46">
        <f t="shared" si="0"/>
        <v>6.7694622038360297E-2</v>
      </c>
    </row>
    <row r="24" spans="2:10" x14ac:dyDescent="0.2">
      <c r="B24" s="3" t="s">
        <v>11</v>
      </c>
      <c r="C24" s="3" t="s">
        <v>11</v>
      </c>
      <c r="D24" s="29" t="s">
        <v>76</v>
      </c>
      <c r="E24" s="60" t="s">
        <v>108</v>
      </c>
      <c r="F24" s="12" t="s">
        <v>116</v>
      </c>
      <c r="G24" s="6">
        <v>134.5</v>
      </c>
      <c r="H24" s="16"/>
      <c r="I24" s="5">
        <v>142.5</v>
      </c>
      <c r="J24" s="46">
        <f t="shared" si="0"/>
        <v>5.9479553903345722E-2</v>
      </c>
    </row>
    <row r="25" spans="2:10" x14ac:dyDescent="0.2">
      <c r="B25" s="3" t="s">
        <v>11</v>
      </c>
      <c r="C25" s="3" t="s">
        <v>15</v>
      </c>
      <c r="D25" s="7" t="s">
        <v>76</v>
      </c>
      <c r="E25" s="60" t="s">
        <v>108</v>
      </c>
      <c r="F25" s="12" t="s">
        <v>116</v>
      </c>
      <c r="G25" s="6">
        <v>134.16</v>
      </c>
      <c r="H25" s="16"/>
      <c r="I25" s="5">
        <v>142.5</v>
      </c>
      <c r="J25" s="46">
        <f t="shared" si="0"/>
        <v>6.2164579606440097E-2</v>
      </c>
    </row>
    <row r="26" spans="2:10" x14ac:dyDescent="0.2">
      <c r="B26" s="3" t="s">
        <v>9</v>
      </c>
      <c r="C26" s="3" t="s">
        <v>2</v>
      </c>
      <c r="D26" s="3" t="s">
        <v>112</v>
      </c>
      <c r="E26" s="32" t="s">
        <v>108</v>
      </c>
      <c r="F26" s="12"/>
      <c r="G26" s="5">
        <v>119.25</v>
      </c>
      <c r="H26" s="26"/>
      <c r="I26" s="6">
        <v>134.75</v>
      </c>
      <c r="J26" s="46">
        <f t="shared" si="0"/>
        <v>0.12997903563941299</v>
      </c>
    </row>
    <row r="27" spans="2:10" x14ac:dyDescent="0.2">
      <c r="B27" s="3" t="s">
        <v>9</v>
      </c>
      <c r="C27" s="3" t="s">
        <v>6</v>
      </c>
      <c r="D27" s="3" t="s">
        <v>83</v>
      </c>
      <c r="E27" s="32" t="s">
        <v>108</v>
      </c>
      <c r="F27" s="12"/>
      <c r="G27" s="6">
        <v>119.5</v>
      </c>
      <c r="H27" s="16"/>
      <c r="I27" s="6">
        <v>135</v>
      </c>
      <c r="J27" s="46">
        <f t="shared" si="0"/>
        <v>0.1297071129707113</v>
      </c>
    </row>
    <row r="28" spans="2:10" x14ac:dyDescent="0.2">
      <c r="B28" s="3" t="s">
        <v>5</v>
      </c>
      <c r="C28" s="3" t="s">
        <v>5</v>
      </c>
      <c r="D28" s="3" t="s">
        <v>152</v>
      </c>
      <c r="E28" s="32" t="s">
        <v>108</v>
      </c>
      <c r="F28" s="12"/>
      <c r="G28" s="6">
        <v>127.75</v>
      </c>
      <c r="H28" s="16"/>
      <c r="I28" s="5">
        <v>137.5</v>
      </c>
      <c r="J28" s="46">
        <f t="shared" si="0"/>
        <v>7.6320939334637961E-2</v>
      </c>
    </row>
    <row r="29" spans="2:10" x14ac:dyDescent="0.2">
      <c r="B29" s="3" t="s">
        <v>5</v>
      </c>
      <c r="C29" s="3" t="s">
        <v>7</v>
      </c>
      <c r="D29" s="3" t="s">
        <v>151</v>
      </c>
      <c r="E29" s="32" t="s">
        <v>108</v>
      </c>
      <c r="F29" s="12"/>
      <c r="G29" s="6">
        <v>127.75</v>
      </c>
      <c r="H29" s="16"/>
      <c r="I29" s="5">
        <v>137.5</v>
      </c>
      <c r="J29" s="46">
        <f t="shared" si="0"/>
        <v>7.6320939334637961E-2</v>
      </c>
    </row>
    <row r="30" spans="2:10" x14ac:dyDescent="0.2">
      <c r="B30" s="4" t="s">
        <v>18</v>
      </c>
      <c r="C30" s="4" t="s">
        <v>42</v>
      </c>
      <c r="D30" s="4" t="s">
        <v>143</v>
      </c>
      <c r="E30" s="32" t="s">
        <v>108</v>
      </c>
      <c r="F30" s="11"/>
      <c r="G30" s="5">
        <v>143.88999999999999</v>
      </c>
      <c r="H30" s="26"/>
      <c r="I30" s="5">
        <v>142.30000000000001</v>
      </c>
      <c r="J30" s="46">
        <f t="shared" si="0"/>
        <v>-1.1050107721175725E-2</v>
      </c>
    </row>
    <row r="31" spans="2:10" x14ac:dyDescent="0.2">
      <c r="B31" s="3" t="s">
        <v>157</v>
      </c>
      <c r="C31" s="3" t="s">
        <v>26</v>
      </c>
      <c r="D31" s="3" t="s">
        <v>136</v>
      </c>
      <c r="E31" s="32" t="s">
        <v>108</v>
      </c>
      <c r="F31" s="11"/>
      <c r="G31" s="6">
        <v>133.5</v>
      </c>
      <c r="H31" s="16"/>
      <c r="I31" s="6">
        <v>144.5</v>
      </c>
      <c r="J31" s="46">
        <f t="shared" si="0"/>
        <v>8.2397003745318345E-2</v>
      </c>
    </row>
    <row r="32" spans="2:10" x14ac:dyDescent="0.2">
      <c r="B32" s="3" t="s">
        <v>158</v>
      </c>
      <c r="C32" s="3" t="s">
        <v>54</v>
      </c>
      <c r="D32" s="76" t="s">
        <v>76</v>
      </c>
      <c r="E32" s="32" t="s">
        <v>108</v>
      </c>
      <c r="F32" s="11" t="s">
        <v>107</v>
      </c>
      <c r="G32" s="6">
        <v>137.35</v>
      </c>
      <c r="H32" s="16"/>
      <c r="I32" s="55">
        <v>147.44999999999999</v>
      </c>
      <c r="J32" s="46">
        <f t="shared" si="0"/>
        <v>7.3534765198398216E-2</v>
      </c>
    </row>
    <row r="33" spans="2:10" x14ac:dyDescent="0.2">
      <c r="B33" s="3" t="s">
        <v>18</v>
      </c>
      <c r="C33" s="3" t="s">
        <v>114</v>
      </c>
      <c r="D33" s="15" t="s">
        <v>115</v>
      </c>
      <c r="E33" s="32" t="s">
        <v>108</v>
      </c>
      <c r="F33" s="12"/>
      <c r="G33" s="6"/>
      <c r="H33" s="16"/>
      <c r="I33" s="6">
        <v>147.85</v>
      </c>
      <c r="J33" s="46" t="e">
        <f t="shared" si="0"/>
        <v>#DIV/0!</v>
      </c>
    </row>
    <row r="34" spans="2:10" x14ac:dyDescent="0.2">
      <c r="B34" s="4" t="s">
        <v>18</v>
      </c>
      <c r="C34" s="4" t="s">
        <v>36</v>
      </c>
      <c r="D34" s="3" t="s">
        <v>115</v>
      </c>
      <c r="E34" s="32" t="s">
        <v>108</v>
      </c>
      <c r="F34" s="11" t="s">
        <v>107</v>
      </c>
      <c r="G34" s="5">
        <v>138.34</v>
      </c>
      <c r="H34" s="26"/>
      <c r="I34" s="5">
        <v>147.85</v>
      </c>
      <c r="J34" s="46">
        <f t="shared" si="0"/>
        <v>6.874367500361421E-2</v>
      </c>
    </row>
    <row r="35" spans="2:10" x14ac:dyDescent="0.2">
      <c r="B35" s="3" t="s">
        <v>18</v>
      </c>
      <c r="C35" s="3" t="s">
        <v>58</v>
      </c>
      <c r="D35" s="3" t="s">
        <v>60</v>
      </c>
      <c r="E35" s="32" t="s">
        <v>108</v>
      </c>
      <c r="F35" s="12" t="s">
        <v>116</v>
      </c>
      <c r="G35" s="6">
        <v>142.4</v>
      </c>
      <c r="H35" s="16"/>
      <c r="I35" s="5">
        <v>153.65</v>
      </c>
      <c r="J35" s="46">
        <f t="shared" si="0"/>
        <v>7.9002808988764037E-2</v>
      </c>
    </row>
    <row r="36" spans="2:10" x14ac:dyDescent="0.2">
      <c r="B36" s="4" t="s">
        <v>18</v>
      </c>
      <c r="C36" s="4" t="s">
        <v>39</v>
      </c>
      <c r="D36" s="3" t="s">
        <v>146</v>
      </c>
      <c r="E36" s="32" t="s">
        <v>108</v>
      </c>
      <c r="F36" s="11" t="s">
        <v>107</v>
      </c>
      <c r="G36" s="6">
        <v>135.28</v>
      </c>
      <c r="H36" s="16"/>
      <c r="I36" s="5">
        <v>153.65</v>
      </c>
      <c r="J36" s="46">
        <f t="shared" si="0"/>
        <v>0.1357924305144885</v>
      </c>
    </row>
    <row r="37" spans="2:10" x14ac:dyDescent="0.2">
      <c r="B37" s="3" t="s">
        <v>18</v>
      </c>
      <c r="C37" s="3" t="s">
        <v>44</v>
      </c>
      <c r="D37" s="3" t="s">
        <v>73</v>
      </c>
      <c r="E37" s="32" t="s">
        <v>108</v>
      </c>
      <c r="F37" s="12" t="s">
        <v>107</v>
      </c>
      <c r="G37" s="6">
        <v>142.4</v>
      </c>
      <c r="H37" s="16"/>
      <c r="I37" s="6">
        <v>153.65</v>
      </c>
      <c r="J37" s="46">
        <f t="shared" si="0"/>
        <v>7.9002808988764037E-2</v>
      </c>
    </row>
    <row r="38" spans="2:10" x14ac:dyDescent="0.2">
      <c r="B38" s="3" t="s">
        <v>18</v>
      </c>
      <c r="C38" s="3" t="s">
        <v>46</v>
      </c>
      <c r="D38" s="3" t="s">
        <v>122</v>
      </c>
      <c r="E38" s="32" t="s">
        <v>108</v>
      </c>
      <c r="F38" s="12"/>
      <c r="G38" s="6">
        <v>136.69999999999999</v>
      </c>
      <c r="H38" s="16"/>
      <c r="I38" s="6">
        <v>155.12</v>
      </c>
      <c r="J38" s="46">
        <f t="shared" si="0"/>
        <v>0.1347476225310901</v>
      </c>
    </row>
    <row r="39" spans="2:10" x14ac:dyDescent="0.2">
      <c r="B39" s="3" t="s">
        <v>0</v>
      </c>
      <c r="C39" s="3" t="s">
        <v>0</v>
      </c>
      <c r="D39" s="3" t="s">
        <v>79</v>
      </c>
      <c r="E39" s="31" t="s">
        <v>23</v>
      </c>
      <c r="F39" s="11"/>
      <c r="G39" s="5">
        <v>121.95</v>
      </c>
      <c r="H39" s="26"/>
      <c r="I39" s="6">
        <v>127.95</v>
      </c>
      <c r="J39" s="46">
        <f t="shared" si="0"/>
        <v>4.9200492004920049E-2</v>
      </c>
    </row>
    <row r="40" spans="2:10" x14ac:dyDescent="0.2">
      <c r="B40" s="3" t="s">
        <v>0</v>
      </c>
      <c r="C40" s="3" t="s">
        <v>0</v>
      </c>
      <c r="D40" s="3" t="s">
        <v>77</v>
      </c>
      <c r="E40" s="31" t="s">
        <v>23</v>
      </c>
      <c r="F40" s="11"/>
      <c r="G40" s="5">
        <v>131.94999999999999</v>
      </c>
      <c r="H40" s="26"/>
      <c r="I40" s="6">
        <v>137.94999999999999</v>
      </c>
      <c r="J40" s="46">
        <f t="shared" si="0"/>
        <v>4.5471769609700646E-2</v>
      </c>
    </row>
    <row r="41" spans="2:10" x14ac:dyDescent="0.2">
      <c r="B41" s="3" t="s">
        <v>111</v>
      </c>
      <c r="C41" s="3" t="s">
        <v>111</v>
      </c>
      <c r="D41" s="3" t="s">
        <v>145</v>
      </c>
      <c r="E41" s="31" t="s">
        <v>23</v>
      </c>
      <c r="F41" s="11"/>
      <c r="G41" s="5">
        <v>132.9</v>
      </c>
      <c r="H41" s="26"/>
      <c r="I41" s="6">
        <v>132.9</v>
      </c>
      <c r="J41" s="46">
        <f t="shared" si="0"/>
        <v>0</v>
      </c>
    </row>
    <row r="42" spans="2:10" x14ac:dyDescent="0.2">
      <c r="B42" s="3" t="s">
        <v>18</v>
      </c>
      <c r="C42" s="3" t="s">
        <v>3</v>
      </c>
      <c r="D42" s="13" t="s">
        <v>130</v>
      </c>
      <c r="E42" s="31" t="s">
        <v>23</v>
      </c>
      <c r="F42" s="12"/>
      <c r="G42" s="5">
        <v>114.9</v>
      </c>
      <c r="H42" s="26"/>
      <c r="I42" s="6">
        <v>127.45</v>
      </c>
      <c r="J42" s="46">
        <f t="shared" si="0"/>
        <v>0.10922541340295906</v>
      </c>
    </row>
    <row r="43" spans="2:10" x14ac:dyDescent="0.2">
      <c r="B43" s="3" t="s">
        <v>17</v>
      </c>
      <c r="C43" s="3" t="s">
        <v>21</v>
      </c>
      <c r="D43" s="3" t="s">
        <v>70</v>
      </c>
      <c r="E43" s="31" t="s">
        <v>23</v>
      </c>
      <c r="F43" s="11"/>
      <c r="G43" s="5">
        <v>134.5</v>
      </c>
      <c r="H43" s="26"/>
      <c r="I43" s="6">
        <v>131.9</v>
      </c>
      <c r="J43" s="46">
        <f t="shared" si="0"/>
        <v>-1.9330855018587317E-2</v>
      </c>
    </row>
    <row r="44" spans="2:10" x14ac:dyDescent="0.2">
      <c r="B44" s="3" t="s">
        <v>17</v>
      </c>
      <c r="C44" s="3" t="s">
        <v>20</v>
      </c>
      <c r="D44" s="3" t="s">
        <v>71</v>
      </c>
      <c r="E44" s="31" t="s">
        <v>23</v>
      </c>
      <c r="F44" s="11"/>
      <c r="G44" s="5">
        <v>126.75</v>
      </c>
      <c r="H44" s="26"/>
      <c r="I44" s="6">
        <v>131.9</v>
      </c>
      <c r="J44" s="46">
        <f t="shared" si="0"/>
        <v>4.063116370808683E-2</v>
      </c>
    </row>
    <row r="45" spans="2:10" x14ac:dyDescent="0.2">
      <c r="B45" s="3" t="s">
        <v>17</v>
      </c>
      <c r="C45" s="3" t="s">
        <v>4</v>
      </c>
      <c r="D45" s="3" t="s">
        <v>72</v>
      </c>
      <c r="E45" s="31" t="s">
        <v>23</v>
      </c>
      <c r="F45" s="11"/>
      <c r="G45" s="5">
        <v>120.75</v>
      </c>
      <c r="H45" s="26"/>
      <c r="I45" s="6">
        <v>128.30000000000001</v>
      </c>
      <c r="J45" s="46">
        <f t="shared" si="0"/>
        <v>6.2525879917184363E-2</v>
      </c>
    </row>
    <row r="46" spans="2:10" x14ac:dyDescent="0.2">
      <c r="B46" s="3" t="s">
        <v>156</v>
      </c>
      <c r="C46" s="3" t="s">
        <v>25</v>
      </c>
      <c r="D46" s="3" t="s">
        <v>81</v>
      </c>
      <c r="E46" s="31" t="s">
        <v>23</v>
      </c>
      <c r="F46" s="11"/>
      <c r="G46" s="5">
        <v>131.44999999999999</v>
      </c>
      <c r="H46" s="26"/>
      <c r="I46" s="6">
        <v>138.94999999999999</v>
      </c>
      <c r="J46" s="46">
        <f t="shared" si="0"/>
        <v>5.7055914796500573E-2</v>
      </c>
    </row>
    <row r="47" spans="2:10" x14ac:dyDescent="0.2">
      <c r="B47" s="3" t="s">
        <v>156</v>
      </c>
      <c r="C47" s="3" t="s">
        <v>24</v>
      </c>
      <c r="D47" s="3" t="s">
        <v>82</v>
      </c>
      <c r="E47" s="31" t="s">
        <v>23</v>
      </c>
      <c r="F47" s="12"/>
      <c r="G47" s="6">
        <v>113.25</v>
      </c>
      <c r="H47" s="16"/>
      <c r="I47" s="6">
        <v>130.94999999999999</v>
      </c>
      <c r="J47" s="46">
        <f t="shared" si="0"/>
        <v>0.15629139072847673</v>
      </c>
    </row>
    <row r="48" spans="2:10" x14ac:dyDescent="0.2">
      <c r="B48" s="3" t="s">
        <v>111</v>
      </c>
      <c r="C48" s="3" t="s">
        <v>27</v>
      </c>
      <c r="D48" s="3" t="s">
        <v>90</v>
      </c>
      <c r="E48" s="31" t="s">
        <v>23</v>
      </c>
      <c r="F48" s="11"/>
      <c r="G48" s="6">
        <v>115.5</v>
      </c>
      <c r="H48" s="16"/>
      <c r="I48" s="6">
        <v>128.94999999999999</v>
      </c>
      <c r="J48" s="46">
        <f t="shared" si="0"/>
        <v>0.11645021645021635</v>
      </c>
    </row>
    <row r="49" spans="2:10" x14ac:dyDescent="0.2">
      <c r="B49" s="3" t="s">
        <v>156</v>
      </c>
      <c r="C49" s="3" t="s">
        <v>140</v>
      </c>
      <c r="D49" s="3" t="s">
        <v>68</v>
      </c>
      <c r="E49" s="31" t="s">
        <v>23</v>
      </c>
      <c r="F49" s="9"/>
      <c r="G49" s="6">
        <v>125.95</v>
      </c>
      <c r="H49" s="27"/>
      <c r="I49" s="6">
        <v>138.94999999999999</v>
      </c>
      <c r="J49" s="46">
        <f t="shared" si="0"/>
        <v>0.10321556173084546</v>
      </c>
    </row>
    <row r="50" spans="2:10" x14ac:dyDescent="0.2">
      <c r="B50" s="3" t="s">
        <v>156</v>
      </c>
      <c r="C50" s="3" t="s">
        <v>141</v>
      </c>
      <c r="D50" s="3" t="s">
        <v>69</v>
      </c>
      <c r="E50" s="31" t="s">
        <v>23</v>
      </c>
      <c r="F50" s="8"/>
      <c r="G50" s="16">
        <v>110.95</v>
      </c>
      <c r="H50" s="47"/>
      <c r="I50" s="6">
        <v>126.95</v>
      </c>
      <c r="J50" s="46">
        <f t="shared" si="0"/>
        <v>0.14420910319963948</v>
      </c>
    </row>
    <row r="51" spans="2:10" x14ac:dyDescent="0.2">
      <c r="B51" s="3" t="s">
        <v>156</v>
      </c>
      <c r="C51" s="3" t="s">
        <v>29</v>
      </c>
      <c r="D51" s="3" t="s">
        <v>66</v>
      </c>
      <c r="E51" s="31" t="s">
        <v>23</v>
      </c>
      <c r="F51" s="12"/>
      <c r="G51" s="16">
        <v>125.45</v>
      </c>
      <c r="H51" s="48"/>
      <c r="I51" s="6">
        <v>138.94999999999999</v>
      </c>
      <c r="J51" s="46">
        <f t="shared" si="0"/>
        <v>0.10761259465922667</v>
      </c>
    </row>
    <row r="52" spans="2:10" x14ac:dyDescent="0.2">
      <c r="B52" s="3" t="s">
        <v>156</v>
      </c>
      <c r="C52" s="3" t="s">
        <v>28</v>
      </c>
      <c r="D52" s="3" t="s">
        <v>113</v>
      </c>
      <c r="E52" s="31" t="s">
        <v>23</v>
      </c>
      <c r="F52" s="12"/>
      <c r="G52" s="6">
        <v>113.5</v>
      </c>
      <c r="H52" s="28"/>
      <c r="I52" s="6">
        <v>129.94999999999999</v>
      </c>
      <c r="J52" s="46">
        <f t="shared" si="0"/>
        <v>0.1449339207048457</v>
      </c>
    </row>
    <row r="53" spans="2:10" x14ac:dyDescent="0.2">
      <c r="B53" s="3" t="s">
        <v>18</v>
      </c>
      <c r="C53" s="3" t="s">
        <v>67</v>
      </c>
      <c r="D53" s="3" t="s">
        <v>129</v>
      </c>
      <c r="E53" s="31" t="s">
        <v>23</v>
      </c>
      <c r="F53" s="12"/>
      <c r="G53" s="6">
        <v>126.15</v>
      </c>
      <c r="H53" s="16"/>
      <c r="I53" s="6">
        <v>132.94999999999999</v>
      </c>
      <c r="J53" s="46">
        <f t="shared" si="0"/>
        <v>5.3904082441537715E-2</v>
      </c>
    </row>
    <row r="54" spans="2:10" x14ac:dyDescent="0.2">
      <c r="B54" s="3" t="s">
        <v>18</v>
      </c>
      <c r="C54" s="3" t="s">
        <v>30</v>
      </c>
      <c r="D54" s="3" t="s">
        <v>131</v>
      </c>
      <c r="E54" s="31" t="s">
        <v>23</v>
      </c>
      <c r="F54" s="12"/>
      <c r="G54" s="6">
        <v>132.65</v>
      </c>
      <c r="H54" s="16"/>
      <c r="I54" s="6">
        <v>141.94999999999999</v>
      </c>
      <c r="J54" s="46">
        <f t="shared" si="0"/>
        <v>7.0109310214850978E-2</v>
      </c>
    </row>
    <row r="55" spans="2:10" x14ac:dyDescent="0.2">
      <c r="B55" s="3" t="s">
        <v>18</v>
      </c>
      <c r="C55" s="3" t="s">
        <v>126</v>
      </c>
      <c r="D55" s="3" t="s">
        <v>129</v>
      </c>
      <c r="E55" s="31" t="s">
        <v>23</v>
      </c>
      <c r="F55" s="12"/>
      <c r="G55" s="6">
        <v>125.83</v>
      </c>
      <c r="H55" s="16"/>
      <c r="I55" s="6">
        <v>132.94999999999999</v>
      </c>
      <c r="J55" s="46">
        <f t="shared" si="0"/>
        <v>5.6584280378288089E-2</v>
      </c>
    </row>
    <row r="56" spans="2:10" x14ac:dyDescent="0.2">
      <c r="B56" s="3" t="s">
        <v>18</v>
      </c>
      <c r="C56" s="3" t="s">
        <v>127</v>
      </c>
      <c r="D56" s="14" t="s">
        <v>128</v>
      </c>
      <c r="E56" s="31" t="s">
        <v>23</v>
      </c>
      <c r="F56" s="12"/>
      <c r="G56" s="6">
        <v>132.32</v>
      </c>
      <c r="H56" s="16"/>
      <c r="I56" s="6">
        <v>141.94999999999999</v>
      </c>
      <c r="J56" s="46">
        <f t="shared" si="0"/>
        <v>7.2778113663845193E-2</v>
      </c>
    </row>
    <row r="57" spans="2:10" x14ac:dyDescent="0.2">
      <c r="B57" s="4" t="s">
        <v>17</v>
      </c>
      <c r="C57" s="4" t="s">
        <v>61</v>
      </c>
      <c r="D57" s="4" t="s">
        <v>59</v>
      </c>
      <c r="E57" s="31" t="s">
        <v>23</v>
      </c>
      <c r="F57" s="11"/>
      <c r="G57" s="5">
        <f>120.41*1.05</f>
        <v>126.43049999999999</v>
      </c>
      <c r="H57" s="26"/>
      <c r="I57" s="5">
        <v>131.9</v>
      </c>
      <c r="J57" s="46">
        <f t="shared" si="0"/>
        <v>4.3260922008534416E-2</v>
      </c>
    </row>
    <row r="58" spans="2:10" x14ac:dyDescent="0.2">
      <c r="B58" s="4" t="s">
        <v>17</v>
      </c>
      <c r="C58" s="4" t="s">
        <v>62</v>
      </c>
      <c r="D58" s="4" t="s">
        <v>64</v>
      </c>
      <c r="E58" s="31" t="s">
        <v>23</v>
      </c>
      <c r="F58" s="11"/>
      <c r="G58" s="5">
        <f>127.77*1.05</f>
        <v>134.1585</v>
      </c>
      <c r="H58" s="26"/>
      <c r="I58" s="5">
        <v>138.25</v>
      </c>
      <c r="J58" s="46">
        <f t="shared" si="0"/>
        <v>3.0497508543998301E-2</v>
      </c>
    </row>
    <row r="59" spans="2:10" x14ac:dyDescent="0.2">
      <c r="B59" s="3" t="s">
        <v>18</v>
      </c>
      <c r="C59" s="3" t="s">
        <v>57</v>
      </c>
      <c r="D59" s="3" t="s">
        <v>130</v>
      </c>
      <c r="E59" s="31" t="s">
        <v>23</v>
      </c>
      <c r="F59" s="12"/>
      <c r="G59" s="6">
        <v>114.9</v>
      </c>
      <c r="H59" s="16"/>
      <c r="I59" s="6">
        <v>127.45</v>
      </c>
      <c r="J59" s="46">
        <f t="shared" si="0"/>
        <v>0.10922541340295906</v>
      </c>
    </row>
    <row r="60" spans="2:10" x14ac:dyDescent="0.2">
      <c r="B60" s="3" t="s">
        <v>11</v>
      </c>
      <c r="C60" s="3" t="s">
        <v>86</v>
      </c>
      <c r="D60" s="7" t="s">
        <v>87</v>
      </c>
      <c r="E60" s="31" t="s">
        <v>23</v>
      </c>
      <c r="F60" s="12"/>
      <c r="G60" s="6">
        <v>119.75</v>
      </c>
      <c r="H60" s="16"/>
      <c r="I60" s="6">
        <v>130.9</v>
      </c>
      <c r="J60" s="46">
        <f t="shared" si="0"/>
        <v>9.3110647181628439E-2</v>
      </c>
    </row>
    <row r="61" spans="2:10" x14ac:dyDescent="0.2">
      <c r="B61" s="3" t="s">
        <v>17</v>
      </c>
      <c r="C61" s="3" t="s">
        <v>8</v>
      </c>
      <c r="D61" s="3" t="s">
        <v>65</v>
      </c>
      <c r="E61" s="31" t="s">
        <v>23</v>
      </c>
      <c r="F61" s="11"/>
      <c r="G61" s="5">
        <v>114.35</v>
      </c>
      <c r="H61" s="26"/>
      <c r="I61" s="6">
        <v>127.95</v>
      </c>
      <c r="J61" s="46">
        <f t="shared" si="0"/>
        <v>0.11893310013117629</v>
      </c>
    </row>
    <row r="62" spans="2:10" x14ac:dyDescent="0.2">
      <c r="B62" s="3" t="s">
        <v>9</v>
      </c>
      <c r="C62" s="3" t="s">
        <v>32</v>
      </c>
      <c r="D62" s="3" t="s">
        <v>85</v>
      </c>
      <c r="E62" s="31" t="s">
        <v>23</v>
      </c>
      <c r="F62" s="11"/>
      <c r="G62" s="6">
        <v>133.25</v>
      </c>
      <c r="H62" s="16"/>
      <c r="I62" s="6">
        <v>141.75</v>
      </c>
      <c r="J62" s="46">
        <f t="shared" si="0"/>
        <v>6.3789868667917443E-2</v>
      </c>
    </row>
    <row r="63" spans="2:10" x14ac:dyDescent="0.2">
      <c r="B63" s="3" t="s">
        <v>9</v>
      </c>
      <c r="C63" s="3" t="s">
        <v>33</v>
      </c>
      <c r="D63" s="3" t="s">
        <v>84</v>
      </c>
      <c r="E63" s="31" t="s">
        <v>23</v>
      </c>
      <c r="F63" s="12"/>
      <c r="G63" s="6">
        <v>119</v>
      </c>
      <c r="H63" s="16"/>
      <c r="I63" s="6">
        <v>134.5</v>
      </c>
      <c r="J63" s="46">
        <f t="shared" si="0"/>
        <v>0.13025210084033614</v>
      </c>
    </row>
    <row r="64" spans="2:10" x14ac:dyDescent="0.2">
      <c r="B64" s="3" t="s">
        <v>17</v>
      </c>
      <c r="C64" s="3" t="s">
        <v>118</v>
      </c>
      <c r="D64" s="3" t="s">
        <v>119</v>
      </c>
      <c r="E64" s="31" t="s">
        <v>23</v>
      </c>
      <c r="F64" s="12"/>
      <c r="G64" s="6">
        <v>132.15</v>
      </c>
      <c r="H64" s="16"/>
      <c r="I64" s="6">
        <v>128.30000000000001</v>
      </c>
      <c r="J64" s="46">
        <f t="shared" si="0"/>
        <v>-2.9133560348089248E-2</v>
      </c>
    </row>
    <row r="65" spans="1:11" x14ac:dyDescent="0.2">
      <c r="B65" s="3" t="s">
        <v>156</v>
      </c>
      <c r="C65" s="3" t="s">
        <v>35</v>
      </c>
      <c r="D65" s="3" t="s">
        <v>120</v>
      </c>
      <c r="E65" s="31" t="s">
        <v>23</v>
      </c>
      <c r="F65" s="11"/>
      <c r="G65" s="6">
        <v>124.9</v>
      </c>
      <c r="H65" s="16"/>
      <c r="I65" s="6">
        <v>137.94999999999999</v>
      </c>
      <c r="J65" s="46">
        <f t="shared" si="0"/>
        <v>0.10448358686949545</v>
      </c>
    </row>
    <row r="66" spans="1:11" x14ac:dyDescent="0.2">
      <c r="B66" s="3" t="s">
        <v>156</v>
      </c>
      <c r="C66" s="3" t="s">
        <v>34</v>
      </c>
      <c r="D66" s="4" t="s">
        <v>66</v>
      </c>
      <c r="E66" s="31" t="s">
        <v>109</v>
      </c>
      <c r="F66" s="12"/>
      <c r="G66" s="6">
        <v>117.3</v>
      </c>
      <c r="H66" s="16"/>
      <c r="I66" s="6">
        <v>131.94999999999999</v>
      </c>
      <c r="J66" s="46">
        <f t="shared" si="0"/>
        <v>0.12489343563512355</v>
      </c>
    </row>
    <row r="67" spans="1:11" x14ac:dyDescent="0.2">
      <c r="B67" s="3" t="s">
        <v>18</v>
      </c>
      <c r="C67" s="3" t="s">
        <v>12</v>
      </c>
      <c r="D67" s="3" t="s">
        <v>66</v>
      </c>
      <c r="E67" s="31" t="s">
        <v>23</v>
      </c>
      <c r="F67" s="12"/>
      <c r="G67" s="6">
        <v>126.02</v>
      </c>
      <c r="H67" s="16"/>
      <c r="I67" s="21">
        <v>132.94999999999999</v>
      </c>
      <c r="J67" s="46">
        <f t="shared" si="0"/>
        <v>5.4991271226789339E-2</v>
      </c>
    </row>
    <row r="68" spans="1:11" x14ac:dyDescent="0.2">
      <c r="B68" s="3" t="s">
        <v>19</v>
      </c>
      <c r="C68" s="3" t="s">
        <v>13</v>
      </c>
      <c r="D68" s="3" t="s">
        <v>66</v>
      </c>
      <c r="E68" s="31" t="s">
        <v>23</v>
      </c>
      <c r="F68" s="12"/>
      <c r="G68" s="6">
        <v>120.9</v>
      </c>
      <c r="H68" s="16"/>
      <c r="I68" s="6">
        <v>134.9</v>
      </c>
      <c r="J68" s="46">
        <f t="shared" si="0"/>
        <v>0.11579818031430934</v>
      </c>
    </row>
    <row r="69" spans="1:11" x14ac:dyDescent="0.2">
      <c r="B69" s="3" t="s">
        <v>18</v>
      </c>
      <c r="C69" s="3" t="s">
        <v>37</v>
      </c>
      <c r="D69" s="3" t="s">
        <v>128</v>
      </c>
      <c r="E69" s="31" t="s">
        <v>23</v>
      </c>
      <c r="F69" s="11"/>
      <c r="G69" s="6">
        <v>132.65</v>
      </c>
      <c r="H69" s="16"/>
      <c r="I69" s="6">
        <v>141.94999999999999</v>
      </c>
      <c r="J69" s="46">
        <f t="shared" si="0"/>
        <v>7.0109310214850978E-2</v>
      </c>
    </row>
    <row r="70" spans="1:11" s="49" customFormat="1" x14ac:dyDescent="0.2">
      <c r="A70" s="22"/>
      <c r="B70" s="3" t="s">
        <v>18</v>
      </c>
      <c r="C70" s="3" t="s">
        <v>38</v>
      </c>
      <c r="D70" s="3" t="s">
        <v>131</v>
      </c>
      <c r="E70" s="31" t="s">
        <v>23</v>
      </c>
      <c r="F70" s="12"/>
      <c r="G70" s="6">
        <v>126.02</v>
      </c>
      <c r="H70" s="16"/>
      <c r="I70" s="6">
        <v>132.94999999999999</v>
      </c>
      <c r="J70" s="46">
        <f t="shared" si="0"/>
        <v>5.4991271226789339E-2</v>
      </c>
      <c r="K70" s="22"/>
    </row>
    <row r="71" spans="1:11" x14ac:dyDescent="0.2">
      <c r="B71" s="3" t="s">
        <v>18</v>
      </c>
      <c r="C71" s="4" t="s">
        <v>80</v>
      </c>
      <c r="D71" s="3" t="s">
        <v>130</v>
      </c>
      <c r="E71" s="31" t="s">
        <v>23</v>
      </c>
      <c r="F71" s="11"/>
      <c r="G71" s="6">
        <v>114.9</v>
      </c>
      <c r="H71" s="16"/>
      <c r="I71" s="6">
        <v>127.45</v>
      </c>
      <c r="J71" s="46">
        <f t="shared" si="0"/>
        <v>0.10922541340295906</v>
      </c>
    </row>
    <row r="72" spans="1:11" x14ac:dyDescent="0.2">
      <c r="B72" s="4" t="s">
        <v>18</v>
      </c>
      <c r="C72" s="4" t="s">
        <v>41</v>
      </c>
      <c r="D72" s="3" t="s">
        <v>131</v>
      </c>
      <c r="E72" s="31" t="s">
        <v>23</v>
      </c>
      <c r="F72" s="11"/>
      <c r="G72" s="5">
        <v>133</v>
      </c>
      <c r="H72" s="26"/>
      <c r="I72" s="5">
        <v>132.94999999999999</v>
      </c>
      <c r="J72" s="46">
        <f t="shared" si="0"/>
        <v>-3.7593984962414561E-4</v>
      </c>
    </row>
    <row r="73" spans="1:11" x14ac:dyDescent="0.2">
      <c r="B73" s="4" t="s">
        <v>18</v>
      </c>
      <c r="C73" s="4" t="s">
        <v>40</v>
      </c>
      <c r="D73" s="4" t="s">
        <v>132</v>
      </c>
      <c r="E73" s="31" t="s">
        <v>23</v>
      </c>
      <c r="F73" s="11"/>
      <c r="G73" s="5">
        <v>114.9</v>
      </c>
      <c r="H73" s="26"/>
      <c r="I73" s="5">
        <v>127.45</v>
      </c>
      <c r="J73" s="46">
        <f t="shared" si="0"/>
        <v>0.10922541340295906</v>
      </c>
    </row>
    <row r="74" spans="1:11" x14ac:dyDescent="0.2">
      <c r="B74" s="3" t="s">
        <v>18</v>
      </c>
      <c r="C74" s="3" t="s">
        <v>110</v>
      </c>
      <c r="D74" s="3" t="s">
        <v>133</v>
      </c>
      <c r="E74" s="31" t="s">
        <v>23</v>
      </c>
      <c r="F74" s="12"/>
      <c r="G74" s="6"/>
      <c r="H74" s="16"/>
      <c r="I74" s="6">
        <v>132.94999999999999</v>
      </c>
      <c r="J74" s="46" t="e">
        <f t="shared" si="0"/>
        <v>#DIV/0!</v>
      </c>
      <c r="K74" s="49"/>
    </row>
    <row r="75" spans="1:11" x14ac:dyDescent="0.2">
      <c r="B75" s="3" t="s">
        <v>18</v>
      </c>
      <c r="C75" s="3" t="s">
        <v>43</v>
      </c>
      <c r="D75" s="3" t="s">
        <v>131</v>
      </c>
      <c r="E75" s="31" t="s">
        <v>23</v>
      </c>
      <c r="F75" s="12"/>
      <c r="G75" s="6">
        <v>126.15</v>
      </c>
      <c r="H75" s="16"/>
      <c r="I75" s="6">
        <v>141.94999999999999</v>
      </c>
      <c r="J75" s="46">
        <f t="shared" si="0"/>
        <v>0.12524772096710252</v>
      </c>
    </row>
    <row r="76" spans="1:11" x14ac:dyDescent="0.2">
      <c r="B76" s="3" t="s">
        <v>9</v>
      </c>
      <c r="C76" s="3" t="s">
        <v>88</v>
      </c>
      <c r="D76" s="3" t="s">
        <v>89</v>
      </c>
      <c r="E76" s="31" t="s">
        <v>23</v>
      </c>
      <c r="F76" s="12"/>
      <c r="G76" s="6">
        <v>111</v>
      </c>
      <c r="H76" s="16"/>
      <c r="I76" s="6">
        <v>122.95</v>
      </c>
      <c r="J76" s="46">
        <f t="shared" si="0"/>
        <v>0.10765765765765768</v>
      </c>
    </row>
    <row r="77" spans="1:11" x14ac:dyDescent="0.2">
      <c r="B77" s="3" t="s">
        <v>18</v>
      </c>
      <c r="C77" s="3" t="s">
        <v>45</v>
      </c>
      <c r="D77" s="3" t="s">
        <v>128</v>
      </c>
      <c r="E77" s="31" t="s">
        <v>109</v>
      </c>
      <c r="F77" s="12"/>
      <c r="G77" s="6">
        <v>110.4</v>
      </c>
      <c r="H77" s="16"/>
      <c r="I77" s="6">
        <v>122.95</v>
      </c>
      <c r="J77" s="46">
        <f t="shared" ref="J77:J82" si="1">(I77-G77)/G77</f>
        <v>0.11367753623188402</v>
      </c>
    </row>
    <row r="78" spans="1:11" x14ac:dyDescent="0.2">
      <c r="B78" s="3" t="s">
        <v>47</v>
      </c>
      <c r="C78" s="3" t="s">
        <v>48</v>
      </c>
      <c r="D78" s="3" t="s">
        <v>75</v>
      </c>
      <c r="E78" s="31" t="s">
        <v>23</v>
      </c>
      <c r="F78" s="12"/>
      <c r="G78" s="6">
        <v>112.25</v>
      </c>
      <c r="H78" s="16"/>
      <c r="I78" s="6">
        <v>129.94999999999999</v>
      </c>
      <c r="J78" s="46">
        <f t="shared" si="1"/>
        <v>0.15768374164810681</v>
      </c>
    </row>
    <row r="79" spans="1:11" x14ac:dyDescent="0.2">
      <c r="B79" s="3" t="s">
        <v>156</v>
      </c>
      <c r="C79" s="3" t="s">
        <v>49</v>
      </c>
      <c r="D79" s="3" t="s">
        <v>74</v>
      </c>
      <c r="E79" s="31" t="s">
        <v>109</v>
      </c>
      <c r="F79" s="12"/>
      <c r="G79" s="6">
        <v>131.94999999999999</v>
      </c>
      <c r="H79" s="16"/>
      <c r="I79" s="21">
        <v>131.94999999999999</v>
      </c>
      <c r="J79" s="46">
        <f t="shared" si="1"/>
        <v>0</v>
      </c>
    </row>
    <row r="80" spans="1:11" x14ac:dyDescent="0.2">
      <c r="B80" s="3" t="s">
        <v>156</v>
      </c>
      <c r="C80" s="3" t="s">
        <v>50</v>
      </c>
      <c r="D80" s="3" t="s">
        <v>74</v>
      </c>
      <c r="E80" s="31" t="s">
        <v>23</v>
      </c>
      <c r="F80" s="11"/>
      <c r="G80" s="6">
        <v>138.94999999999999</v>
      </c>
      <c r="H80" s="16"/>
      <c r="I80" s="21">
        <v>138.94999999999999</v>
      </c>
      <c r="J80" s="46">
        <f t="shared" si="1"/>
        <v>0</v>
      </c>
    </row>
    <row r="81" spans="2:10" x14ac:dyDescent="0.2">
      <c r="B81" s="3" t="s">
        <v>158</v>
      </c>
      <c r="C81" s="3" t="s">
        <v>52</v>
      </c>
      <c r="D81" s="76" t="s">
        <v>144</v>
      </c>
      <c r="E81" s="31" t="s">
        <v>23</v>
      </c>
      <c r="F81" s="11"/>
      <c r="G81" s="6">
        <v>116.85</v>
      </c>
      <c r="H81" s="16"/>
      <c r="I81" s="21">
        <v>130.65</v>
      </c>
      <c r="J81" s="46">
        <f t="shared" si="1"/>
        <v>0.11810012836970485</v>
      </c>
    </row>
    <row r="82" spans="2:10" x14ac:dyDescent="0.2">
      <c r="B82" s="3" t="s">
        <v>158</v>
      </c>
      <c r="C82" s="3" t="s">
        <v>53</v>
      </c>
      <c r="D82" s="3" t="s">
        <v>100</v>
      </c>
      <c r="E82" s="31" t="s">
        <v>23</v>
      </c>
      <c r="F82" s="11"/>
      <c r="G82" s="6">
        <v>129.85</v>
      </c>
      <c r="H82" s="16"/>
      <c r="I82" s="21">
        <v>139.94999999999999</v>
      </c>
      <c r="J82" s="46">
        <f t="shared" si="1"/>
        <v>7.7782056218713855E-2</v>
      </c>
    </row>
    <row r="83" spans="2:10" x14ac:dyDescent="0.2">
      <c r="B83" s="73" t="s">
        <v>135</v>
      </c>
      <c r="C83" s="15"/>
      <c r="D83" s="15"/>
      <c r="E83" s="74"/>
      <c r="F83" s="75"/>
      <c r="G83" s="72"/>
      <c r="H83" s="72"/>
      <c r="I83" s="15"/>
    </row>
    <row r="84" spans="2:10" x14ac:dyDescent="0.2">
      <c r="C84" s="50"/>
      <c r="D84" s="50"/>
    </row>
    <row r="85" spans="2:10" x14ac:dyDescent="0.2">
      <c r="C85" s="50"/>
      <c r="D85" s="50"/>
    </row>
    <row r="86" spans="2:10" ht="38.25" x14ac:dyDescent="0.2">
      <c r="C86" s="77" t="s">
        <v>137</v>
      </c>
      <c r="D86" s="78" t="s">
        <v>147</v>
      </c>
    </row>
    <row r="87" spans="2:10" ht="38.25" x14ac:dyDescent="0.2">
      <c r="C87" s="79" t="s">
        <v>138</v>
      </c>
      <c r="D87" s="80" t="s">
        <v>148</v>
      </c>
    </row>
    <row r="88" spans="2:10" ht="38.25" x14ac:dyDescent="0.2">
      <c r="C88" s="77" t="s">
        <v>139</v>
      </c>
      <c r="D88" s="78" t="s">
        <v>149</v>
      </c>
    </row>
    <row r="89" spans="2:10" x14ac:dyDescent="0.2">
      <c r="D89" s="51"/>
    </row>
    <row r="91" spans="2:10" x14ac:dyDescent="0.2">
      <c r="C91" s="34"/>
      <c r="D91" s="34"/>
    </row>
    <row r="92" spans="2:10" x14ac:dyDescent="0.2">
      <c r="C92" s="52"/>
      <c r="D92" s="52"/>
    </row>
    <row r="93" spans="2:10" x14ac:dyDescent="0.2">
      <c r="C93" s="51"/>
      <c r="D93" s="51"/>
    </row>
    <row r="94" spans="2:10" x14ac:dyDescent="0.2">
      <c r="C94" s="51"/>
      <c r="D94" s="51"/>
    </row>
    <row r="95" spans="2:10" x14ac:dyDescent="0.2">
      <c r="C95" s="51"/>
      <c r="D95" s="51"/>
    </row>
    <row r="97" spans="3:4" x14ac:dyDescent="0.2">
      <c r="C97" s="34"/>
      <c r="D97" s="34"/>
    </row>
    <row r="98" spans="3:4" x14ac:dyDescent="0.2">
      <c r="C98" s="52"/>
      <c r="D98" s="52"/>
    </row>
    <row r="99" spans="3:4" x14ac:dyDescent="0.2">
      <c r="C99" s="51"/>
      <c r="D99" s="51"/>
    </row>
    <row r="100" spans="3:4" x14ac:dyDescent="0.2">
      <c r="C100" s="51"/>
      <c r="D100" s="51"/>
    </row>
    <row r="101" spans="3:4" x14ac:dyDescent="0.2">
      <c r="C101" s="51"/>
      <c r="D101" s="51"/>
    </row>
    <row r="106" spans="3:4" x14ac:dyDescent="0.2">
      <c r="C106" s="53"/>
      <c r="D106" s="53"/>
    </row>
    <row r="107" spans="3:4" x14ac:dyDescent="0.2">
      <c r="C107" s="53"/>
      <c r="D107" s="53"/>
    </row>
    <row r="111" spans="3:4" x14ac:dyDescent="0.2">
      <c r="C111" s="50"/>
      <c r="D111" s="50"/>
    </row>
  </sheetData>
  <autoFilter ref="B13:I83" xr:uid="{B249CBA4-7092-445E-B2D5-5D811110F4B7}">
    <sortState xmlns:xlrd2="http://schemas.microsoft.com/office/spreadsheetml/2017/richdata2" ref="B14:I83">
      <sortCondition sortBy="cellColor" ref="E13:E83" dxfId="0"/>
    </sortState>
  </autoFilter>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70" zoomScaleNormal="70" workbookViewId="0">
      <selection activeCell="AC40" sqref="AC40"/>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8f277d-b946-41e3-be61-801e2f48bac7">
      <Terms xmlns="http://schemas.microsoft.com/office/infopath/2007/PartnerControls"/>
    </lcf76f155ced4ddcb4097134ff3c332f>
    <TaxCatchAll xmlns="c6392780-a62f-4f29-93e1-415f0167d13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5077ECB2670046924F3DE6D22272FB" ma:contentTypeVersion="16" ma:contentTypeDescription="Een nieuw document maken." ma:contentTypeScope="" ma:versionID="435fcea338f873cb37ac01f431680253">
  <xsd:schema xmlns:xsd="http://www.w3.org/2001/XMLSchema" xmlns:xs="http://www.w3.org/2001/XMLSchema" xmlns:p="http://schemas.microsoft.com/office/2006/metadata/properties" xmlns:ns2="1c8f277d-b946-41e3-be61-801e2f48bac7" xmlns:ns3="c6392780-a62f-4f29-93e1-415f0167d13a" targetNamespace="http://schemas.microsoft.com/office/2006/metadata/properties" ma:root="true" ma:fieldsID="826b130fcfc0ec29b3b891545f4b794f" ns2:_="" ns3:_="">
    <xsd:import namespace="1c8f277d-b946-41e3-be61-801e2f48bac7"/>
    <xsd:import namespace="c6392780-a62f-4f29-93e1-415f0167d1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8f277d-b946-41e3-be61-801e2f48ba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265f6ec1-f94c-47c7-86a1-7b0c0b263a0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392780-a62f-4f29-93e1-415f0167d13a"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0ea26684-f424-434b-a0f5-e637ec33d140}" ma:internalName="TaxCatchAll" ma:showField="CatchAllData" ma:web="c6392780-a62f-4f29-93e1-415f0167d1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5F8D28-464F-4DE5-8DFE-B07988095367}">
  <ds:schemaRefs>
    <ds:schemaRef ds:uri="http://schemas.microsoft.com/office/2006/metadata/properties"/>
    <ds:schemaRef ds:uri="http://schemas.microsoft.com/office/infopath/2007/PartnerControls"/>
    <ds:schemaRef ds:uri="1c8f277d-b946-41e3-be61-801e2f48bac7"/>
    <ds:schemaRef ds:uri="c6392780-a62f-4f29-93e1-415f0167d13a"/>
  </ds:schemaRefs>
</ds:datastoreItem>
</file>

<file path=customXml/itemProps2.xml><?xml version="1.0" encoding="utf-8"?>
<ds:datastoreItem xmlns:ds="http://schemas.openxmlformats.org/officeDocument/2006/customXml" ds:itemID="{E4418DB1-8248-4F4E-91BA-3A62244371BB}">
  <ds:schemaRefs>
    <ds:schemaRef ds:uri="http://schemas.microsoft.com/sharepoint/v3/contenttype/forms"/>
  </ds:schemaRefs>
</ds:datastoreItem>
</file>

<file path=customXml/itemProps3.xml><?xml version="1.0" encoding="utf-8"?>
<ds:datastoreItem xmlns:ds="http://schemas.openxmlformats.org/officeDocument/2006/customXml" ds:itemID="{A312439E-A822-44A9-A587-6F7130E8FD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8f277d-b946-41e3-be61-801e2f48bac7"/>
    <ds:schemaRef ds:uri="c6392780-a62f-4f29-93e1-415f0167d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polissen 2023</vt:lpstr>
      <vt:lpstr>wie hoort bij wie</vt:lpstr>
    </vt:vector>
  </TitlesOfParts>
  <Company>Tipcon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 Wind</dc:creator>
  <cp:lastModifiedBy>Rianne van Zanten</cp:lastModifiedBy>
  <dcterms:created xsi:type="dcterms:W3CDTF">2019-11-13T09:50:39Z</dcterms:created>
  <dcterms:modified xsi:type="dcterms:W3CDTF">2022-12-05T09:36:22Z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0x010100C15077ECB2670046924F3DE6D22272FB</vt:lpwstr>
  </property>
  <property fmtid="{D5CDD505-2E9C-101B-9397-08002B2CF9AE}" pid="3" name="MediaServiceImageTags">
    <vt:lpwstr/>
  </property>
</Properties>
</file>